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Z Mat. de trabalho atual\1 - AND\AP. CONVIVE\"/>
    </mc:Choice>
  </mc:AlternateContent>
  <bookViews>
    <workbookView xWindow="-120" yWindow="-120" windowWidth="29040" windowHeight="15840" tabRatio="344"/>
  </bookViews>
  <sheets>
    <sheet name="PLANILHA" sheetId="1" r:id="rId1"/>
    <sheet name="BDI ONERADO" sheetId="2" r:id="rId2"/>
    <sheet name="BDI DIFERENCIADO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\s">#REF!</definedName>
    <definedName name="\t">#REF!</definedName>
    <definedName name="__6Excel_BuiltIn_Print_Area_3_1_1_1_1_1">#REF!</definedName>
    <definedName name="_10Excel_BuiltIn_Print_Area_5_1">#REF!</definedName>
    <definedName name="_10Excel_BuiltIn_Print_Area_7_1">#REF!</definedName>
    <definedName name="_11Excel_BuiltIn_Print_Area_8_1">([1]EMERGÊNCIA!$A$1:$N$213,[1]EMERGÊNCIA!$A$214:$N$290)</definedName>
    <definedName name="_12Excel_BuiltIn_Print_Area_6_1">#REF!</definedName>
    <definedName name="_12Excel_BuiltIn_Print_Area_9_1">#REF!</definedName>
    <definedName name="_13Excel_BuiltIn_Print_Titles_3_1">#REF!</definedName>
    <definedName name="_14Excel_BuiltIn_Print_Area_7_1">#REF!</definedName>
    <definedName name="_14Excel_BuiltIn_Print_Titles_4_1">#REF!</definedName>
    <definedName name="_15Excel_BuiltIn_Print_Area_8_1">([1]EMERGÊNCIA!$A$1:$N$213,[1]EMERGÊNCIA!$A$214:$N$290)</definedName>
    <definedName name="_15Excel_BuiltIn_Print_Titles_5_1">#REF!</definedName>
    <definedName name="_16Excel_BuiltIn_Print_Titles_6_1">#REF!</definedName>
    <definedName name="_17Excel_BuiltIn_Print_Area_9_1">#REF!</definedName>
    <definedName name="_17Excel_BuiltIn_Print_Titles_7_1">#REF!</definedName>
    <definedName name="_18Excel_BuiltIn_Print_Titles_9_1">#REF!</definedName>
    <definedName name="_1Excel_BuiltIn__FilterDatabase_12_1">#REF!</definedName>
    <definedName name="_1Excel_BuiltIn_Print_Area_2_1">#REF!</definedName>
    <definedName name="_28Excel_BuiltIn_Print_Titles_3_1">#REF!</definedName>
    <definedName name="_2Excel_BuiltIn__FilterDatabase_12_1">#REF!</definedName>
    <definedName name="_2Excel_BuiltIn_Print_Area_1_1_1_1_1_1_1">#REF!</definedName>
    <definedName name="_2Excel_BuiltIn_Print_Area_3_1_1">#REF!</definedName>
    <definedName name="_39Excel_BuiltIn_Print_Titles_4_1">#REF!</definedName>
    <definedName name="_3Excel_BuiltIn_Print_Area_2_1">#REF!</definedName>
    <definedName name="_3Excel_BuiltIn_Print_Area_3_1_1_1_1_1">#REF!</definedName>
    <definedName name="_4Excel_BuiltIn_Print_Area_3_1">#REF!</definedName>
    <definedName name="_4Excel_BuiltIn_Print_Area_3_1_1_1_1_1">#REF!</definedName>
    <definedName name="_50Excel_BuiltIn_Print_Titles_5_1">#REF!</definedName>
    <definedName name="_5Excel_BuiltIn_Print_Area_3_1">#REF!</definedName>
    <definedName name="_61Excel_BuiltIn_Print_Titles_6_1">#REF!</definedName>
    <definedName name="_6Excel_BuiltIn_Print_Area_3_1_1_1_1_1">#REF!</definedName>
    <definedName name="_72Excel_BuiltIn_Print_Titles_7_1">#REF!</definedName>
    <definedName name="_7Excel_BuiltIn_Print_Area_4_1">#REF!</definedName>
    <definedName name="_83Excel_BuiltIn_Print_Titles_9_1">#REF!</definedName>
    <definedName name="_8Excel_BuiltIn_Print_Area_4_1">#REF!</definedName>
    <definedName name="_8Excel_BuiltIn_Print_Area_5_1">#REF!</definedName>
    <definedName name="_9Excel_BuiltIn_Print_Area_6_1">#REF!</definedName>
    <definedName name="_aaa1">#REF!</definedName>
    <definedName name="_aaa2">#REF!</definedName>
    <definedName name="_Fill" localSheetId="2" hidden="1">#REF!</definedName>
    <definedName name="_Fill" localSheetId="1" hidden="1">#REF!</definedName>
    <definedName name="_Fill" hidden="1">#REF!</definedName>
    <definedName name="_xlnm._FilterDatabase" localSheetId="0" hidden="1">PLANILHA!$A$8:$XFB$2104</definedName>
    <definedName name="_For01">#REF!</definedName>
    <definedName name="_int01">#REF!</definedName>
    <definedName name="_int02">#REF!</definedName>
    <definedName name="_int03">#REF!</definedName>
    <definedName name="_int04">#REF!</definedName>
    <definedName name="_int05">#REF!</definedName>
    <definedName name="_lim01">#REF!</definedName>
    <definedName name="_Order1">255</definedName>
    <definedName name="_POS21">#REF!</definedName>
    <definedName name="_Regression_Int">1</definedName>
    <definedName name="_s">#REF!</definedName>
    <definedName name="_z">#REF!</definedName>
    <definedName name="AA">#REF!</definedName>
    <definedName name="AAA">#REF!</definedName>
    <definedName name="aaaa">#REF!</definedName>
    <definedName name="ancora2">#REF!</definedName>
    <definedName name="_xlnm.Extract">[2]Anexos!#REF!</definedName>
    <definedName name="_xlnm.Print_Area" localSheetId="2">'BDI DIFERENCIADO'!$A$1:$B$33</definedName>
    <definedName name="_xlnm.Print_Area" localSheetId="1">'BDI ONERADO'!$A$1:$B$33</definedName>
    <definedName name="_xlnm.Print_Area" localSheetId="0">PLANILHA!$A$1:$I$2104</definedName>
    <definedName name="_xlnm.Print_Area">#REF!</definedName>
    <definedName name="Área_de_impressão1">#REF!</definedName>
    <definedName name="Área_de_impressão2">#REF!</definedName>
    <definedName name="ASD">#REF!</definedName>
    <definedName name="asSDas">#REF!</definedName>
    <definedName name="ATUAL">#REF!</definedName>
    <definedName name="_xlnm.Database">#REF!</definedName>
    <definedName name="BDI">#REF!</definedName>
    <definedName name="BDI.Opcao">[3]DADOS!$F$18</definedName>
    <definedName name="bitmin">#REF!</definedName>
    <definedName name="BLO">#REF!</definedName>
    <definedName name="BLOCO_B">'[4]CAPA -1'!#REF!</definedName>
    <definedName name="BLOCO_BB">#REF!</definedName>
    <definedName name="BLOCO_BBB">#REF!</definedName>
    <definedName name="BLOCO_C">#REF!</definedName>
    <definedName name="BLOCO_CC">#REF!</definedName>
    <definedName name="BLOCO_CCC">#REF!</definedName>
    <definedName name="BLOCO_CCCC">#REF!</definedName>
    <definedName name="BuiltIn_AutoFilter___7">#REF!</definedName>
    <definedName name="BuiltIn_AutoFilter___7_1">#REF!</definedName>
    <definedName name="BuiltIn_AutoFilter___7_10">#REF!</definedName>
    <definedName name="BuiltIn_AutoFilter___7_11">#REF!</definedName>
    <definedName name="BuiltIn_AutoFilter___7_12">#REF!</definedName>
    <definedName name="BuiltIn_AutoFilter___7_2">#REF!</definedName>
    <definedName name="BuiltIn_AutoFilter___7_3">#REF!</definedName>
    <definedName name="BuiltIn_AutoFilter___7_4">#REF!</definedName>
    <definedName name="BuiltIn_AutoFilter___7_5">#REF!</definedName>
    <definedName name="BuiltIn_AutoFilter___7_6">#REF!</definedName>
    <definedName name="BuiltIn_AutoFilter___7_7">#REF!</definedName>
    <definedName name="BuiltIn_AutoFilter___7_8">#REF!</definedName>
    <definedName name="BuiltIn_AutoFilter___7_9">#REF!</definedName>
    <definedName name="BuiltIn_AutoFilter___8">#REF!</definedName>
    <definedName name="BuiltIn_AutoFilter___8_1">#REF!</definedName>
    <definedName name="BuiltIn_AutoFilter___8_10">#REF!</definedName>
    <definedName name="BuiltIn_AutoFilter___8_11">#REF!</definedName>
    <definedName name="BuiltIn_AutoFilter___8_12">#REF!</definedName>
    <definedName name="BuiltIn_AutoFilter___8_13">#REF!</definedName>
    <definedName name="BuiltIn_AutoFilter___8_14">#REF!</definedName>
    <definedName name="BuiltIn_AutoFilter___8_15">#REF!</definedName>
    <definedName name="BuiltIn_AutoFilter___8_16">#REF!</definedName>
    <definedName name="BuiltIn_AutoFilter___8_17">#REF!</definedName>
    <definedName name="BuiltIn_AutoFilter___8_18">#REF!</definedName>
    <definedName name="BuiltIn_AutoFilter___8_19">#REF!</definedName>
    <definedName name="BuiltIn_AutoFilter___8_2">#REF!</definedName>
    <definedName name="BuiltIn_AutoFilter___8_20">#REF!</definedName>
    <definedName name="BuiltIn_AutoFilter___8_21">#REF!</definedName>
    <definedName name="BuiltIn_AutoFilter___8_22">#REF!</definedName>
    <definedName name="BuiltIn_AutoFilter___8_23">#REF!</definedName>
    <definedName name="BuiltIn_AutoFilter___8_24">#REF!</definedName>
    <definedName name="BuiltIn_AutoFilter___8_25">#REF!</definedName>
    <definedName name="BuiltIn_AutoFilter___8_26">#REF!</definedName>
    <definedName name="BuiltIn_AutoFilter___8_27">#REF!</definedName>
    <definedName name="BuiltIn_AutoFilter___8_28">#REF!</definedName>
    <definedName name="BuiltIn_AutoFilter___8_29">#REF!</definedName>
    <definedName name="BuiltIn_AutoFilter___8_3">#REF!</definedName>
    <definedName name="BuiltIn_AutoFilter___8_30">#REF!</definedName>
    <definedName name="BuiltIn_AutoFilter___8_31">#REF!</definedName>
    <definedName name="BuiltIn_AutoFilter___8_32">#REF!</definedName>
    <definedName name="BuiltIn_AutoFilter___8_4">#REF!</definedName>
    <definedName name="BuiltIn_AutoFilter___8_5">#REF!</definedName>
    <definedName name="BuiltIn_AutoFilter___8_6">#REF!</definedName>
    <definedName name="BuiltIn_AutoFilter___8_7">#REF!</definedName>
    <definedName name="BuiltIn_AutoFilter___8_8">#REF!</definedName>
    <definedName name="BuiltIn_AutoFilter___8_9">#REF!</definedName>
    <definedName name="BuiltIn_Print_Area">#REF!</definedName>
    <definedName name="BuiltIn_Print_Area___0">#REF!</definedName>
    <definedName name="BuiltIn_Print_Area___0___0">#REF!</definedName>
    <definedName name="BuiltIn_Print_Area___0___0___0">#REF!</definedName>
    <definedName name="BuiltIn_Print_Area___0___0___0___0">#REF!</definedName>
    <definedName name="BuiltIn_Print_Area___0___0___0___0___0">#REF!</definedName>
    <definedName name="BuiltIn_Print_Area___0___0___0___0___0___0">#REF!</definedName>
    <definedName name="BuiltIn_Print_Area___0___0___0___0___0___0___0">#REF!</definedName>
    <definedName name="BuiltIn_Print_Area___0___0___0___0___0___0___0___0___0">#REF!</definedName>
    <definedName name="BuiltIn_Print_Area___0___0___10">#REF!</definedName>
    <definedName name="BuiltIn_Print_Area___0___1">#REF!</definedName>
    <definedName name="BuiltIn_Print_Area___0___1___0">#REF!</definedName>
    <definedName name="BuiltIn_Print_Area___0___1___0___0">#REF!</definedName>
    <definedName name="BuiltIn_Print_Area___0___1___0___0___0">#REF!</definedName>
    <definedName name="BuiltIn_Print_Area___0___1___0___0___0___0">#REF!</definedName>
    <definedName name="BuiltIn_Print_Area___0___1___0___0___0___0___0">#REF!</definedName>
    <definedName name="BuiltIn_Print_Area___0___1___0___0___0___0___0___0">#REF!</definedName>
    <definedName name="BuiltIn_Print_Area___0___1___0___0___0___0___0___0___0">#REF!</definedName>
    <definedName name="BuiltIn_Print_Area___0___1___0___0___0___0___0___0___0___0">#REF!</definedName>
    <definedName name="BuiltIn_Print_Area___0___1___0___0___0___0___0___0___0___0_1">#REF!</definedName>
    <definedName name="BuiltIn_Print_Area___0___1___0___0___0___0___0___0___0___0_1_1">#REF!</definedName>
    <definedName name="BuiltIn_Print_Area___0___1___0___0___0___0___0___0___0_1">#REF!</definedName>
    <definedName name="BuiltIn_Print_Area___0___1___0___0___0___0___0___0___0_1_1">#REF!</definedName>
    <definedName name="BuiltIn_Print_Area___0___1___0___0___0___0___0___0_1">#REF!</definedName>
    <definedName name="BuiltIn_Print_Area___0___1___0___0___0___0___0___0_1_1">#REF!</definedName>
    <definedName name="BuiltIn_Print_Area___0___1___0___0___0___0___0_1">#REF!</definedName>
    <definedName name="BuiltIn_Print_Area___0___1___0___0___0___0___0_1_1">#REF!</definedName>
    <definedName name="BuiltIn_Print_Area___0___1___0___0___0___0_1">#REF!</definedName>
    <definedName name="BuiltIn_Print_Area___0___1___0___0___0___0_1_1">#REF!</definedName>
    <definedName name="BuiltIn_Print_Area___0___1___0___0___0_1">#REF!</definedName>
    <definedName name="BuiltIn_Print_Area___0___1___0___0___0_1_1">#REF!</definedName>
    <definedName name="BuiltIn_Print_Area___0___1___0___0_1">#REF!</definedName>
    <definedName name="BuiltIn_Print_Area___0___1___0___0_1_1">#REF!</definedName>
    <definedName name="BuiltIn_Print_Area___0___1___0_1">#REF!</definedName>
    <definedName name="BuiltIn_Print_Area___0___1___0_1_1">#REF!</definedName>
    <definedName name="BuiltIn_Print_Area___0___1_1">#REF!</definedName>
    <definedName name="BuiltIn_Print_Area___0___1_1_1">#REF!</definedName>
    <definedName name="BuiltIn_Print_Area___0___16">#REF!</definedName>
    <definedName name="BuiltIn_Print_Area___0___16___0">#REF!</definedName>
    <definedName name="BuiltIn_Print_Area___0___16___0___0">#REF!</definedName>
    <definedName name="BuiltIn_Print_Area___0___16___0___0___0">#REF!</definedName>
    <definedName name="BuiltIn_Print_Area___0___16___0___0___0___0">#REF!</definedName>
    <definedName name="BuiltIn_Print_Area___0___16___0___0___0___0___0">#REF!</definedName>
    <definedName name="BuiltIn_Print_Area___0___16___0___0___0___0___0___0">#REF!</definedName>
    <definedName name="BuiltIn_Print_Area___0___16___0___0___0___0___0___0___0">#REF!</definedName>
    <definedName name="BuiltIn_Print_Area___0___4">#REF!</definedName>
    <definedName name="BuiltIn_Print_Area___0___5">#REF!</definedName>
    <definedName name="BuiltIn_Print_Area___0___5___0">#REF!</definedName>
    <definedName name="BuiltIn_Print_Area___0___6">#REF!</definedName>
    <definedName name="BuiltIn_Print_Area___0___6___0">#REF!</definedName>
    <definedName name="BuiltIn_Print_Area___0___7">#REF!</definedName>
    <definedName name="BuiltIn_Print_Area___0___7___0">#REF!</definedName>
    <definedName name="BuiltIn_Print_Area___0___8">#REF!</definedName>
    <definedName name="BuiltIn_Print_Area___0_1">#REF!</definedName>
    <definedName name="BuiltIn_Print_Area___0_1_1">#REF!</definedName>
    <definedName name="BuiltIn_Print_Area_1">#REF!</definedName>
    <definedName name="BuiltIn_Print_Area_1_1">#REF!</definedName>
    <definedName name="BuiltIn_Print_Titles">#REF!</definedName>
    <definedName name="BuiltIn_Print_Titles___0">#REF!</definedName>
    <definedName name="BuiltIn_Print_Titles___0___0">#REF!</definedName>
    <definedName name="BuiltIn_Print_Titles___0___0___0">#REF!</definedName>
    <definedName name="BuiltIn_Print_Titles___0___0___0___0">#REF!</definedName>
    <definedName name="BuiltIn_Print_Titles___0___0___0___0___0">#REF!</definedName>
    <definedName name="BuiltIn_Print_Titles___0___0___0___0___0___0">#REF!</definedName>
    <definedName name="BuiltIn_Print_Titles___0___0___0___0___0___0___0">#REF!</definedName>
    <definedName name="BuiltIn_Print_Titles___0___0___0___0___0___0___0___0___0">#REF!</definedName>
    <definedName name="BuiltIn_Print_Titles___0___0___10">#REF!</definedName>
    <definedName name="BuiltIn_Print_Titles___0___1">#REF!</definedName>
    <definedName name="BuiltIn_Print_Titles___0___16">#REF!</definedName>
    <definedName name="BuiltIn_Print_Titles___0___16___0">#REF!</definedName>
    <definedName name="BuiltIn_Print_Titles___0___16___0___0">#REF!</definedName>
    <definedName name="BuiltIn_Print_Titles___0___16___0___0___0">#REF!</definedName>
    <definedName name="BuiltIn_Print_Titles___0___16___0___0___0___0">#REF!</definedName>
    <definedName name="BuiltIn_Print_Titles___0___16___0___0___0___0___0">#REF!</definedName>
    <definedName name="BuiltIn_Print_Titles___0___5">#REF!</definedName>
    <definedName name="BuiltIn_Print_Titles___0___6">#REF!</definedName>
    <definedName name="BuiltIn_Print_Titles___0___7">#REF!</definedName>
    <definedName name="BuiltIn_Print_Titles___0___8">#REF!</definedName>
    <definedName name="BuiltIn_Print_Titles___0_1">#REF!</definedName>
    <definedName name="BuiltIn_Print_Titles___0_1_1">#REF!</definedName>
    <definedName name="BuiltIn_Print_Titles___4___4">#REF!</definedName>
    <definedName name="BuiltIn_Print_Titles___5___5">#REF!</definedName>
    <definedName name="BuiltIn_Print_Titles___5___5___0">#REF!</definedName>
    <definedName name="BuiltIn_Print_Titles___6___6">#REF!</definedName>
    <definedName name="BuiltIn_Print_Titles___6___6___0">#REF!</definedName>
    <definedName name="BuiltIn_Print_Titles___7___7">#REF!</definedName>
    <definedName name="BuiltIn_Print_Titles_1">#REF!</definedName>
    <definedName name="BuiltIn_Print_Titles_1_1">#REF!</definedName>
    <definedName name="Capa" localSheetId="2" hidden="1">{#N/A,#N/A,FALSE,"ET-CAPA";#N/A,#N/A,FALSE,"ET-PAG1";#N/A,#N/A,FALSE,"ET-PAG2";#N/A,#N/A,FALSE,"ET-PAG3";#N/A,#N/A,FALSE,"ET-PAG4";#N/A,#N/A,FALSE,"ET-PAG5"}</definedName>
    <definedName name="Capa" hidden="1">{#N/A,#N/A,FALSE,"ET-CAPA";#N/A,#N/A,FALSE,"ET-PAG1";#N/A,#N/A,FALSE,"ET-PAG2";#N/A,#N/A,FALSE,"ET-PAG3";#N/A,#N/A,FALSE,"ET-PAG4";#N/A,#N/A,FALSE,"ET-PAG5"}</definedName>
    <definedName name="Capa_1" hidden="1">{#N/A,#N/A,FALSE,"ET-CAPA";#N/A,#N/A,FALSE,"ET-PAG1";#N/A,#N/A,FALSE,"ET-PAG2";#N/A,#N/A,FALSE,"ET-PAG3";#N/A,#N/A,FALSE,"ET-PAG4";#N/A,#N/A,FALSE,"ET-PAG5"}</definedName>
    <definedName name="Capa_1_1" hidden="1">{#N/A,#N/A,FALSE,"ET-CAPA";#N/A,#N/A,FALSE,"ET-PAG1";#N/A,#N/A,FALSE,"ET-PAG2";#N/A,#N/A,FALSE,"ET-PAG3";#N/A,#N/A,FALSE,"ET-PAG4";#N/A,#N/A,FALSE,"ET-PAG5"}</definedName>
    <definedName name="Capa_1_2" hidden="1">{#N/A,#N/A,FALSE,"ET-CAPA";#N/A,#N/A,FALSE,"ET-PAG1";#N/A,#N/A,FALSE,"ET-PAG2";#N/A,#N/A,FALSE,"ET-PAG3";#N/A,#N/A,FALSE,"ET-PAG4";#N/A,#N/A,FALSE,"ET-PAG5"}</definedName>
    <definedName name="Capa_2" hidden="1">{#N/A,#N/A,FALSE,"ET-CAPA";#N/A,#N/A,FALSE,"ET-PAG1";#N/A,#N/A,FALSE,"ET-PAG2";#N/A,#N/A,FALSE,"ET-PAG3";#N/A,#N/A,FALSE,"ET-PAG4";#N/A,#N/A,FALSE,"ET-PAG5"}</definedName>
    <definedName name="Capa_3" hidden="1">{#N/A,#N/A,FALSE,"ET-CAPA";#N/A,#N/A,FALSE,"ET-PAG1";#N/A,#N/A,FALSE,"ET-PAG2";#N/A,#N/A,FALSE,"ET-PAG3";#N/A,#N/A,FALSE,"ET-PAG4";#N/A,#N/A,FALSE,"ET-PAG5"}</definedName>
    <definedName name="capa1">#REF!</definedName>
    <definedName name="Carimbo">#REF!</definedName>
    <definedName name="CODIGO">#REF!</definedName>
    <definedName name="COMEÇO">'[4]CAPA -1'!#REF!</definedName>
    <definedName name="DAF">#REF!</definedName>
    <definedName name="daniel">#REF!</definedName>
    <definedName name="DD">#REF!</definedName>
    <definedName name="DDD">#REF!</definedName>
    <definedName name="DESONERACAO" localSheetId="2">IF(OR(Import.Desoneracao="DESONERADO",Import.Desoneracao="SIM"),"SIM","NÃO")</definedName>
    <definedName name="DESONERACAO">IF(OR(Import.Desoneracao="DESONERADO",Import.Desoneracao="SIM"),"SIM","NÃO")</definedName>
    <definedName name="DF">#REF!</definedName>
    <definedName name="DFADFA">#REF!</definedName>
    <definedName name="DFAFAF">#REF!</definedName>
    <definedName name="Excel_BuiltIn__FilterDatabase_1">#REF!</definedName>
    <definedName name="Excel_BuiltIn__FilterDatabase_10">#REF!</definedName>
    <definedName name="Excel_BuiltIn__FilterDatabase_10_1">#REF!</definedName>
    <definedName name="Excel_BuiltIn__FilterDatabase_11">#REF!</definedName>
    <definedName name="Excel_BuiltIn__FilterDatabase_12">#REF!</definedName>
    <definedName name="Excel_BuiltIn__FilterDatabase_13">#REF!</definedName>
    <definedName name="Excel_BuiltIn__FilterDatabase_14">#REF!</definedName>
    <definedName name="Excel_BuiltIn__FilterDatabase_15">#REF!</definedName>
    <definedName name="Excel_BuiltIn__FilterDatabase_16">#REF!</definedName>
    <definedName name="Excel_BuiltIn__FilterDatabase_17">#REF!</definedName>
    <definedName name="Excel_BuiltIn__FilterDatabase_18">#REF!</definedName>
    <definedName name="Excel_BuiltIn__FilterDatabase_2">#REF!</definedName>
    <definedName name="Excel_BuiltIn__FilterDatabase_3">#REF!</definedName>
    <definedName name="Excel_BuiltIn__FilterDatabase_3_1">#REF!</definedName>
    <definedName name="Excel_BuiltIn__FilterDatabase_3_1_1">#REF!</definedName>
    <definedName name="Excel_BuiltIn__FilterDatabase_3_4">#REF!</definedName>
    <definedName name="Excel_BuiltIn__FilterDatabase_3_5">#REF!</definedName>
    <definedName name="Excel_BuiltIn__FilterDatabase_3_6">#REF!</definedName>
    <definedName name="Excel_BuiltIn__FilterDatabase_3_7">#REF!</definedName>
    <definedName name="Excel_BuiltIn__FilterDatabase_3_8">#REF!</definedName>
    <definedName name="Excel_BuiltIn__FilterDatabase_3_9">#REF!</definedName>
    <definedName name="Excel_BuiltIn__FilterDatabase_4">#REF!</definedName>
    <definedName name="Excel_BuiltIn__FilterDatabase_4_1">#REF!</definedName>
    <definedName name="Excel_BuiltIn__FilterDatabase_5">#REF!</definedName>
    <definedName name="Excel_BuiltIn__FilterDatabase_5_1">#REF!</definedName>
    <definedName name="Excel_BuiltIn__FilterDatabase_5_1_1">#REF!</definedName>
    <definedName name="Excel_BuiltIn__FilterDatabase_6">#REF!</definedName>
    <definedName name="Excel_BuiltIn__FilterDatabase_6_1">#REF!</definedName>
    <definedName name="Excel_BuiltIn__FilterDatabase_7">#REF!</definedName>
    <definedName name="Excel_BuiltIn__FilterDatabase_7_1">#REF!</definedName>
    <definedName name="Excel_BuiltIn__FilterDatabase_8">#REF!</definedName>
    <definedName name="Excel_BuiltIn__FilterDatabase_8_1">#REF!</definedName>
    <definedName name="Excel_BuiltIn__FilterDatabase_9">#REF!</definedName>
    <definedName name="Excel_BuiltIn__FilterDatabase_9_1">#REF!</definedName>
    <definedName name="Excel_BuiltIn_Print_Area_1" localSheetId="2">#REF!</definedName>
    <definedName name="Excel_BuiltIn_Print_Area_1" localSheetId="1">#REF!</definedName>
    <definedName name="Excel_BuiltIn_Print_Area_1">#REF!</definedName>
    <definedName name="Excel_BuiltIn_Print_Area_1_1">#REF!</definedName>
    <definedName name="Excel_BuiltIn_Print_Area_1_1_1">#REF!</definedName>
    <definedName name="Excel_BuiltIn_Print_Area_1_1_1_1">#REF!</definedName>
    <definedName name="Excel_BuiltIn_Print_Area_1_1_1_1_1">#REF!</definedName>
    <definedName name="Excel_BuiltIn_Print_Area_1_1_1_1_1_1">#REF!</definedName>
    <definedName name="Excel_BuiltIn_Print_Area_1_1_1_1_1_1_1">#REF!</definedName>
    <definedName name="Excel_BuiltIn_Print_Area_1_1_1_1_1_1_1_1">#REF!</definedName>
    <definedName name="Excel_BuiltIn_Print_Area_1_1_1_1_1_1_1_1_1">#REF!</definedName>
    <definedName name="Excel_BuiltIn_Print_Area_10">#REF!</definedName>
    <definedName name="Excel_BuiltIn_Print_Area_10_1">#REF!</definedName>
    <definedName name="Excel_BuiltIn_Print_Area_11">#REF!</definedName>
    <definedName name="Excel_BuiltIn_Print_Area_11_1">#REF!</definedName>
    <definedName name="Excel_BuiltIn_Print_Area_13">#REF!</definedName>
    <definedName name="Excel_BuiltIn_Print_Area_14">#REF!</definedName>
    <definedName name="Excel_BuiltIn_Print_Area_15">#REF!</definedName>
    <definedName name="Excel_BuiltIn_Print_Area_16">#REF!</definedName>
    <definedName name="Excel_BuiltIn_Print_Area_17">#REF!</definedName>
    <definedName name="Excel_BuiltIn_Print_Area_18">#REF!</definedName>
    <definedName name="Excel_BuiltIn_Print_Area_2" localSheetId="2">#REF!</definedName>
    <definedName name="Excel_BuiltIn_Print_Area_2" localSheetId="1">#REF!</definedName>
    <definedName name="Excel_BuiltIn_Print_Area_2">#REF!</definedName>
    <definedName name="Excel_BuiltIn_Print_Area_2_1">#REF!</definedName>
    <definedName name="Excel_BuiltIn_Print_Area_3">#REF!</definedName>
    <definedName name="Excel_BuiltIn_Print_Area_3_1">#REF!</definedName>
    <definedName name="Excel_BuiltIn_Print_Area_3_1_1">#REF!</definedName>
    <definedName name="Excel_BuiltIn_Print_Area_3_1_1_1">#REF!</definedName>
    <definedName name="Excel_BuiltIn_Print_Area_3_1_1_1_1">#REF!</definedName>
    <definedName name="Excel_BuiltIn_Print_Area_4">#REF!</definedName>
    <definedName name="Excel_BuiltIn_Print_Area_4_1">#REF!</definedName>
    <definedName name="Excel_BuiltIn_Print_Area_4_1_1">#REF!</definedName>
    <definedName name="Excel_BuiltIn_Print_Area_5">#REF!</definedName>
    <definedName name="Excel_BuiltIn_Print_Area_5_1">#REF!</definedName>
    <definedName name="Excel_BuiltIn_Print_Area_5_1_1">#REF!</definedName>
    <definedName name="Excel_BuiltIn_Print_Area_5_1_1_1">#REF!</definedName>
    <definedName name="Excel_BuiltIn_Print_Area_5_6">#REF!</definedName>
    <definedName name="Excel_BuiltIn_Print_Area_5_7">#REF!</definedName>
    <definedName name="Excel_BuiltIn_Print_Area_6">#REF!</definedName>
    <definedName name="Excel_BuiltIn_Print_Area_6_1">#REF!</definedName>
    <definedName name="Excel_BuiltIn_Print_Area_6_1_1">#REF!</definedName>
    <definedName name="Excel_BuiltIn_Print_Area_6_1_1_1">#REF!</definedName>
    <definedName name="Excel_BuiltIn_Print_Area_7">#REF!</definedName>
    <definedName name="Excel_BuiltIn_Print_Area_7_1">#REF!</definedName>
    <definedName name="Excel_BuiltIn_Print_Area_7_1_1">#REF!</definedName>
    <definedName name="Excel_BuiltIn_Print_Area_8">#REF!</definedName>
    <definedName name="Excel_BuiltIn_Print_Area_8_1">#REF!</definedName>
    <definedName name="Excel_BuiltIn_Print_Area_8_1_1">([1]EMERGÊNCIA!$A$1:$N$213,[1]EMERGÊNCIA!$A$214:$N$290)</definedName>
    <definedName name="Excel_BuiltIn_Print_Area_8_1_1_1">([1]EMERGÊNCIA!$A$1:$N$213,[1]EMERGÊNCIA!$A$214:$N$290)</definedName>
    <definedName name="Excel_BuiltIn_Print_Area_9">#REF!</definedName>
    <definedName name="Excel_BuiltIn_Print_Area_9_1">#REF!</definedName>
    <definedName name="Excel_BuiltIn_Print_Area_9_1_1">#REF!</definedName>
    <definedName name="Excel_BuiltIn_Print_Area_9_1_1_1">#REF!</definedName>
    <definedName name="Excel_BuiltIn_Print_Titles_1_1">#REF!</definedName>
    <definedName name="Excel_BuiltIn_Print_Titles_1_1_1">#REF!</definedName>
    <definedName name="Excel_BuiltIn_Print_Titles_11">#REF!</definedName>
    <definedName name="Excel_BuiltIn_Print_Titles_13">#REF!</definedName>
    <definedName name="Excel_BuiltIn_Print_Titles_14">#REF!</definedName>
    <definedName name="Excel_BuiltIn_Print_Titles_15">#REF!</definedName>
    <definedName name="Excel_BuiltIn_Print_Titles_16">#REF!</definedName>
    <definedName name="Excel_BuiltIn_Print_Titles_17">#REF!</definedName>
    <definedName name="Excel_BuiltIn_Print_Titles_18">#REF!</definedName>
    <definedName name="Excel_BuiltIn_Print_Titles_2">#REF!</definedName>
    <definedName name="Excel_BuiltIn_Print_Titles_3">#REF!</definedName>
    <definedName name="Excel_BuiltIn_Print_Titles_3_1">#REF!</definedName>
    <definedName name="Excel_BuiltIn_Print_Titles_3_1_1">#REF!</definedName>
    <definedName name="Excel_BuiltIn_Print_Titles_3_1_1_1">#REF!</definedName>
    <definedName name="Excel_BuiltIn_Print_Titles_3_4">#REF!</definedName>
    <definedName name="Excel_BuiltIn_Print_Titles_3_5">#REF!</definedName>
    <definedName name="Excel_BuiltIn_Print_Titles_3_6">#REF!</definedName>
    <definedName name="Excel_BuiltIn_Print_Titles_3_7">#REF!</definedName>
    <definedName name="Excel_BuiltIn_Print_Titles_3_8">#REF!</definedName>
    <definedName name="Excel_BuiltIn_Print_Titles_3_9">#REF!</definedName>
    <definedName name="Excel_BuiltIn_Print_Titles_4">#REF!</definedName>
    <definedName name="Excel_BuiltIn_Print_Titles_4_1">#REF!</definedName>
    <definedName name="Excel_BuiltIn_Print_Titles_4_1_1">#REF!</definedName>
    <definedName name="Excel_BuiltIn_Print_Titles_5">#REF!</definedName>
    <definedName name="Excel_BuiltIn_Print_Titles_5_1">#REF!</definedName>
    <definedName name="Excel_BuiltIn_Print_Titles_5_1_1">#REF!</definedName>
    <definedName name="Excel_BuiltIn_Print_Titles_5_1_1_1">#REF!</definedName>
    <definedName name="Excel_BuiltIn_Print_Titles_6">#REF!</definedName>
    <definedName name="Excel_BuiltIn_Print_Titles_6_1">#REF!</definedName>
    <definedName name="Excel_BuiltIn_Print_Titles_6_1_1">#REF!</definedName>
    <definedName name="Excel_BuiltIn_Print_Titles_7">#REF!</definedName>
    <definedName name="Excel_BuiltIn_Print_Titles_7_1">#REF!</definedName>
    <definedName name="Excel_BuiltIn_Print_Titles_8">#REF!</definedName>
    <definedName name="Excel_BuiltIn_Print_Titles_9">#REF!</definedName>
    <definedName name="Excel_BuiltIn_Print_Titles_9_1">#REF!</definedName>
    <definedName name="FAF">#REF!</definedName>
    <definedName name="FAMILIAS">#REF!</definedName>
    <definedName name="FDDFASD">#REF!</definedName>
    <definedName name="folha">#REF!</definedName>
    <definedName name="folhas">#REF!</definedName>
    <definedName name="form01a">#REF!</definedName>
    <definedName name="form01b">#REF!</definedName>
    <definedName name="FT">"Imagem1"</definedName>
    <definedName name="gasdfsdfase">#REF!</definedName>
    <definedName name="gfhfgh">#REF!</definedName>
    <definedName name="gfhfgh___6">#REF!</definedName>
    <definedName name="gfhfgh___6_1">#REF!</definedName>
    <definedName name="gfhfgh___6_1_1">#REF!</definedName>
    <definedName name="gfhfgh_1">#REF!</definedName>
    <definedName name="gfhfgh_1_1">#REF!</definedName>
    <definedName name="GGGG">#REF!</definedName>
    <definedName name="hjjhj">#REF!</definedName>
    <definedName name="hjjhj_1">#REF!</definedName>
    <definedName name="hjjhj_1_1">#REF!</definedName>
    <definedName name="IMAGEM">INDEX([5]Imagens!$B$1:$B$7,MATCH([5]Resumo!$B$3,[5]Imagens!$A$1:$A$7,0))</definedName>
    <definedName name="Import.Desoneracao">OFFSET([3]DADOS!$G$18,0,-1)</definedName>
    <definedName name="INSU.ORSE_COD" localSheetId="2">#REF!</definedName>
    <definedName name="INSU.ORSE_COD" localSheetId="1">#REF!</definedName>
    <definedName name="INSU.ORSE_COD">#REF!</definedName>
    <definedName name="INSU.ORSE_DESC" localSheetId="2">#REF!</definedName>
    <definedName name="INSU.ORSE_DESC" localSheetId="1">#REF!</definedName>
    <definedName name="INSU.ORSE_DESC">#REF!</definedName>
    <definedName name="INSU.ORSE_UND" localSheetId="2">#REF!</definedName>
    <definedName name="INSU.ORSE_UND" localSheetId="1">#REF!</definedName>
    <definedName name="INSU.ORSE_UND">#REF!</definedName>
    <definedName name="INSU.ORSE_VLR" localSheetId="2">#REF!</definedName>
    <definedName name="INSU.ORSE_VLR" localSheetId="1">#REF!</definedName>
    <definedName name="INSU.ORSE_VLR">#REF!</definedName>
    <definedName name="INSU.SEINFRA_COD" localSheetId="2">#REF!</definedName>
    <definedName name="INSU.SEINFRA_COD" localSheetId="1">#REF!</definedName>
    <definedName name="INSU.SEINFRA_COD">#REF!</definedName>
    <definedName name="INSU.SEINFRA_DESC" localSheetId="2">#REF!</definedName>
    <definedName name="INSU.SEINFRA_DESC" localSheetId="1">#REF!</definedName>
    <definedName name="INSU.SEINFRA_DESC">#REF!</definedName>
    <definedName name="INSU.SEINFRA_UND" localSheetId="2">#REF!</definedName>
    <definedName name="INSU.SEINFRA_UND" localSheetId="1">#REF!</definedName>
    <definedName name="INSU.SEINFRA_UND">#REF!</definedName>
    <definedName name="INSU.SEINFRA_VLR" localSheetId="2">#REF!</definedName>
    <definedName name="INSU.SEINFRA_VLR" localSheetId="1">#REF!</definedName>
    <definedName name="INSU.SEINFRA_VLR">#REF!</definedName>
    <definedName name="INSU.SICRO_COD" localSheetId="2">#REF!</definedName>
    <definedName name="INSU.SICRO_COD" localSheetId="1">#REF!</definedName>
    <definedName name="INSU.SICRO_COD">#REF!</definedName>
    <definedName name="INSU.SICRO_DESC" localSheetId="2">#REF!</definedName>
    <definedName name="INSU.SICRO_DESC" localSheetId="1">#REF!</definedName>
    <definedName name="INSU.SICRO_DESC">#REF!</definedName>
    <definedName name="INSU.SICRO_UND" localSheetId="2">#REF!</definedName>
    <definedName name="INSU.SICRO_UND" localSheetId="1">#REF!</definedName>
    <definedName name="INSU.SICRO_UND">#REF!</definedName>
    <definedName name="INSU.SICRO_VLR" localSheetId="2">#REF!</definedName>
    <definedName name="INSU.SICRO_VLR" localSheetId="1">#REF!</definedName>
    <definedName name="INSU.SICRO_VLR">#REF!</definedName>
    <definedName name="INSU.SINAPI_COD" localSheetId="2">#REF!</definedName>
    <definedName name="INSU.SINAPI_COD" localSheetId="1">#REF!</definedName>
    <definedName name="INSU.SINAPI_COD">#REF!</definedName>
    <definedName name="INSU.SINAPI_DESC" localSheetId="2">#REF!</definedName>
    <definedName name="INSU.SINAPI_DESC" localSheetId="1">#REF!</definedName>
    <definedName name="INSU.SINAPI_DESC">#REF!</definedName>
    <definedName name="INSU.SINAPI_UND" localSheetId="2">#REF!</definedName>
    <definedName name="INSU.SINAPI_UND" localSheetId="1">#REF!</definedName>
    <definedName name="INSU.SINAPI_UND">#REF!</definedName>
    <definedName name="INSU.SINAPI_VLR" localSheetId="2">#REF!</definedName>
    <definedName name="INSU.SINAPI_VLR" localSheetId="1">#REF!</definedName>
    <definedName name="INSU.SINAPI_VLR">#REF!</definedName>
    <definedName name="ITEM">[6]Plan1!$E$3:$E$5</definedName>
    <definedName name="JOBINFO">#REF!</definedName>
    <definedName name="JUR">#REF!</definedName>
    <definedName name="LL">#REF!</definedName>
    <definedName name="LL_1">#REF!</definedName>
    <definedName name="LL_1_1">#REF!</definedName>
    <definedName name="MALUCO">#REF!</definedName>
    <definedName name="MmExcelLinker_CBF3F7D5_5F0E_4EA5_B59F_34028F0F12D2">[7]ADMI_25.01!$G$48:$G$48</definedName>
    <definedName name="mmmmmm">#REF!</definedName>
    <definedName name="numcond1">#REF!</definedName>
    <definedName name="numcond3">#REF!</definedName>
    <definedName name="ORÇAMENTO.BancoRef" hidden="1">[8]PLANILHA!$F$8</definedName>
    <definedName name="Pfim0">#REF!</definedName>
    <definedName name="Pfim0a">#REF!</definedName>
    <definedName name="Pfim1">#REF!</definedName>
    <definedName name="Print_Area_MI">#REF!</definedName>
    <definedName name="Print_Titles_MI">#REF!</definedName>
    <definedName name="REFERENCIA.Descricao" hidden="1">IF(ISNUMBER([8]PLANILHA!$AF1),OFFSET(INDIRECT(ORÇAMENTO.BancoRef),[8]PLANILHA!$AF1-1,3,1),[8]PLANILHA!$AF1)</definedName>
    <definedName name="Rev">#REF!</definedName>
    <definedName name="RRRR">#REF!</definedName>
    <definedName name="S">#REF!</definedName>
    <definedName name="sd">#REF!</definedName>
    <definedName name="SDF">#REF!</definedName>
    <definedName name="SDFDSF">#REF!</definedName>
    <definedName name="Semnome">#REF!</definedName>
    <definedName name="Semnome___0">#REF!</definedName>
    <definedName name="Semnome___0___0">#REF!</definedName>
    <definedName name="Semnome___0___0___0">#REF!</definedName>
    <definedName name="Semnome___0___0___0___0">#REF!</definedName>
    <definedName name="Semnome___0___0___0___0___0">#REF!</definedName>
    <definedName name="Semnome___0___0___0___0___0___0">#REF!</definedName>
    <definedName name="Semnome___0___0___0___0___0___0___0">#REF!</definedName>
    <definedName name="Semnome_1">#REF!</definedName>
    <definedName name="Semnome_1_1">#REF!</definedName>
    <definedName name="SERV.ORSE_COD" localSheetId="2">#REF!</definedName>
    <definedName name="SERV.ORSE_COD" localSheetId="1">#REF!</definedName>
    <definedName name="SERV.ORSE_COD">#REF!</definedName>
    <definedName name="SERV.ORSE_DESC" localSheetId="2">#REF!</definedName>
    <definedName name="SERV.ORSE_DESC" localSheetId="1">#REF!</definedName>
    <definedName name="SERV.ORSE_DESC">#REF!</definedName>
    <definedName name="SERV.ORSE_UND" localSheetId="2">#REF!</definedName>
    <definedName name="SERV.ORSE_UND" localSheetId="1">#REF!</definedName>
    <definedName name="SERV.ORSE_UND">#REF!</definedName>
    <definedName name="SERV.ORSE_VLR" localSheetId="2">#REF!</definedName>
    <definedName name="SERV.ORSE_VLR" localSheetId="1">#REF!</definedName>
    <definedName name="SERV.ORSE_VLR">#REF!</definedName>
    <definedName name="SERV.SEINFRA_COD" localSheetId="2">#REF!</definedName>
    <definedName name="SERV.SEINFRA_COD" localSheetId="1">#REF!</definedName>
    <definedName name="SERV.SEINFRA_COD">#REF!</definedName>
    <definedName name="SERV.SEINFRA_DESC" localSheetId="2">#REF!</definedName>
    <definedName name="SERV.SEINFRA_DESC" localSheetId="1">#REF!</definedName>
    <definedName name="SERV.SEINFRA_DESC">#REF!</definedName>
    <definedName name="SERV.SEINFRA_UND" localSheetId="2">#REF!</definedName>
    <definedName name="SERV.SEINFRA_UND" localSheetId="1">#REF!</definedName>
    <definedName name="SERV.SEINFRA_UND">#REF!</definedName>
    <definedName name="SERV.SEINFRA_VLR" localSheetId="2">#REF!</definedName>
    <definedName name="SERV.SEINFRA_VLR" localSheetId="1">#REF!</definedName>
    <definedName name="SERV.SEINFRA_VLR">#REF!</definedName>
    <definedName name="SERV.SINAPI_COD" localSheetId="2">#REF!</definedName>
    <definedName name="SERV.SINAPI_COD" localSheetId="1">#REF!</definedName>
    <definedName name="SERV.SINAPI_COD">#REF!</definedName>
    <definedName name="SERV.SINAPI_DESC" localSheetId="2">#REF!</definedName>
    <definedName name="SERV.SINAPI_DESC" localSheetId="1">#REF!</definedName>
    <definedName name="SERV.SINAPI_DESC">#REF!</definedName>
    <definedName name="SERV.SINAPI_UND" localSheetId="2">#REF!</definedName>
    <definedName name="SERV.SINAPI_UND" localSheetId="1">#REF!</definedName>
    <definedName name="SERV.SINAPI_UND">#REF!</definedName>
    <definedName name="SERV.SINAPI_VLR" localSheetId="2">#REF!</definedName>
    <definedName name="SERV.SINAPI_VLR" localSheetId="1">#REF!</definedName>
    <definedName name="SERV.SINAPI_VLR">#REF!</definedName>
    <definedName name="SHARED_FORMULA_0">#N/A</definedName>
    <definedName name="SHARED_FORMULA_1">#N/A</definedName>
    <definedName name="SHARED_FORMULA_10">#N/A</definedName>
    <definedName name="SHARED_FORMULA_100">#N/A</definedName>
    <definedName name="SHARED_FORMULA_101">#N/A</definedName>
    <definedName name="SHARED_FORMULA_102">#N/A</definedName>
    <definedName name="SHARED_FORMULA_103">#N/A</definedName>
    <definedName name="SHARED_FORMULA_104">#N/A</definedName>
    <definedName name="SHARED_FORMULA_105">#N/A</definedName>
    <definedName name="SHARED_FORMULA_106">#N/A</definedName>
    <definedName name="SHARED_FORMULA_107">#N/A</definedName>
    <definedName name="SHARED_FORMULA_108">#N/A</definedName>
    <definedName name="SHARED_FORMULA_109">#N/A</definedName>
    <definedName name="SHARED_FORMULA_11">#N/A</definedName>
    <definedName name="SHARED_FORMULA_110">#N/A</definedName>
    <definedName name="SHARED_FORMULA_111">#N/A</definedName>
    <definedName name="SHARED_FORMULA_112">#N/A</definedName>
    <definedName name="SHARED_FORMULA_113">#N/A</definedName>
    <definedName name="SHARED_FORMULA_114">#N/A</definedName>
    <definedName name="SHARED_FORMULA_115">#N/A</definedName>
    <definedName name="SHARED_FORMULA_116">#N/A</definedName>
    <definedName name="SHARED_FORMULA_117">#N/A</definedName>
    <definedName name="SHARED_FORMULA_118">#N/A</definedName>
    <definedName name="SHARED_FORMULA_119">#N/A</definedName>
    <definedName name="SHARED_FORMULA_12">#N/A</definedName>
    <definedName name="SHARED_FORMULA_120">#N/A</definedName>
    <definedName name="SHARED_FORMULA_121">#N/A</definedName>
    <definedName name="SHARED_FORMULA_122">#N/A</definedName>
    <definedName name="SHARED_FORMULA_123">#N/A</definedName>
    <definedName name="SHARED_FORMULA_124">#N/A</definedName>
    <definedName name="SHARED_FORMULA_125">#N/A</definedName>
    <definedName name="SHARED_FORMULA_126">#N/A</definedName>
    <definedName name="SHARED_FORMULA_127">#N/A</definedName>
    <definedName name="SHARED_FORMULA_128">#N/A</definedName>
    <definedName name="SHARED_FORMULA_129">#N/A</definedName>
    <definedName name="SHARED_FORMULA_13">#N/A</definedName>
    <definedName name="SHARED_FORMULA_130">#N/A</definedName>
    <definedName name="SHARED_FORMULA_131">#N/A</definedName>
    <definedName name="SHARED_FORMULA_132">#N/A</definedName>
    <definedName name="SHARED_FORMULA_133">#N/A</definedName>
    <definedName name="SHARED_FORMULA_134">#N/A</definedName>
    <definedName name="SHARED_FORMULA_135">#N/A</definedName>
    <definedName name="SHARED_FORMULA_136">#N/A</definedName>
    <definedName name="SHARED_FORMULA_137">#N/A</definedName>
    <definedName name="SHARED_FORMULA_138">#N/A</definedName>
    <definedName name="SHARED_FORMULA_139">#N/A</definedName>
    <definedName name="SHARED_FORMULA_14">#N/A</definedName>
    <definedName name="SHARED_FORMULA_140">#N/A</definedName>
    <definedName name="SHARED_FORMULA_141">#N/A</definedName>
    <definedName name="SHARED_FORMULA_142">#N/A</definedName>
    <definedName name="SHARED_FORMULA_143">#N/A</definedName>
    <definedName name="SHARED_FORMULA_144">#N/A</definedName>
    <definedName name="SHARED_FORMULA_145">#N/A</definedName>
    <definedName name="SHARED_FORMULA_146">#N/A</definedName>
    <definedName name="SHARED_FORMULA_147">#N/A</definedName>
    <definedName name="SHARED_FORMULA_148">#N/A</definedName>
    <definedName name="SHARED_FORMULA_149">#N/A</definedName>
    <definedName name="SHARED_FORMULA_15">#N/A</definedName>
    <definedName name="SHARED_FORMULA_150">#N/A</definedName>
    <definedName name="SHARED_FORMULA_151">#N/A</definedName>
    <definedName name="SHARED_FORMULA_152">#N/A</definedName>
    <definedName name="SHARED_FORMULA_153">#N/A</definedName>
    <definedName name="SHARED_FORMULA_154">#N/A</definedName>
    <definedName name="SHARED_FORMULA_155">#N/A</definedName>
    <definedName name="SHARED_FORMULA_156">#N/A</definedName>
    <definedName name="SHARED_FORMULA_157">#N/A</definedName>
    <definedName name="SHARED_FORMULA_158">#N/A</definedName>
    <definedName name="SHARED_FORMULA_159">#N/A</definedName>
    <definedName name="SHARED_FORMULA_16">#N/A</definedName>
    <definedName name="SHARED_FORMULA_160">#N/A</definedName>
    <definedName name="SHARED_FORMULA_161">#N/A</definedName>
    <definedName name="SHARED_FORMULA_162">#N/A</definedName>
    <definedName name="SHARED_FORMULA_163">#N/A</definedName>
    <definedName name="SHARED_FORMULA_164">#N/A</definedName>
    <definedName name="SHARED_FORMULA_165">#N/A</definedName>
    <definedName name="SHARED_FORMULA_166">#N/A</definedName>
    <definedName name="SHARED_FORMULA_167">#N/A</definedName>
    <definedName name="SHARED_FORMULA_168">#N/A</definedName>
    <definedName name="SHARED_FORMULA_169">#N/A</definedName>
    <definedName name="SHARED_FORMULA_17">#N/A</definedName>
    <definedName name="SHARED_FORMULA_170">#N/A</definedName>
    <definedName name="SHARED_FORMULA_171">#N/A</definedName>
    <definedName name="SHARED_FORMULA_172">#N/A</definedName>
    <definedName name="SHARED_FORMULA_173">#N/A</definedName>
    <definedName name="SHARED_FORMULA_174">#N/A</definedName>
    <definedName name="SHARED_FORMULA_175">#N/A</definedName>
    <definedName name="SHARED_FORMULA_176">#N/A</definedName>
    <definedName name="SHARED_FORMULA_177">#N/A</definedName>
    <definedName name="SHARED_FORMULA_178">#N/A</definedName>
    <definedName name="SHARED_FORMULA_179">#N/A</definedName>
    <definedName name="SHARED_FORMULA_18">#N/A</definedName>
    <definedName name="SHARED_FORMULA_180">#N/A</definedName>
    <definedName name="SHARED_FORMULA_181">#N/A</definedName>
    <definedName name="SHARED_FORMULA_182">#N/A</definedName>
    <definedName name="SHARED_FORMULA_183">#N/A</definedName>
    <definedName name="SHARED_FORMULA_184">#N/A</definedName>
    <definedName name="SHARED_FORMULA_185">#N/A</definedName>
    <definedName name="SHARED_FORMULA_186">#N/A</definedName>
    <definedName name="SHARED_FORMULA_187">#N/A</definedName>
    <definedName name="SHARED_FORMULA_188">#N/A</definedName>
    <definedName name="SHARED_FORMULA_189">#N/A</definedName>
    <definedName name="SHARED_FORMULA_19">#N/A</definedName>
    <definedName name="SHARED_FORMULA_190">#N/A</definedName>
    <definedName name="SHARED_FORMULA_191">#N/A</definedName>
    <definedName name="SHARED_FORMULA_192">#N/A</definedName>
    <definedName name="SHARED_FORMULA_193">#N/A</definedName>
    <definedName name="SHARED_FORMULA_194">#N/A</definedName>
    <definedName name="SHARED_FORMULA_195">#N/A</definedName>
    <definedName name="SHARED_FORMULA_196">#N/A</definedName>
    <definedName name="SHARED_FORMULA_197">#N/A</definedName>
    <definedName name="SHARED_FORMULA_198">#N/A</definedName>
    <definedName name="SHARED_FORMULA_199">#N/A</definedName>
    <definedName name="SHARED_FORMULA_2">#N/A</definedName>
    <definedName name="SHARED_FORMULA_20">#N/A</definedName>
    <definedName name="SHARED_FORMULA_200">#N/A</definedName>
    <definedName name="SHARED_FORMULA_201">#N/A</definedName>
    <definedName name="SHARED_FORMULA_202">#N/A</definedName>
    <definedName name="SHARED_FORMULA_203">#N/A</definedName>
    <definedName name="SHARED_FORMULA_204">#N/A</definedName>
    <definedName name="SHARED_FORMULA_205">#N/A</definedName>
    <definedName name="SHARED_FORMULA_206">#N/A</definedName>
    <definedName name="SHARED_FORMULA_207">#N/A</definedName>
    <definedName name="SHARED_FORMULA_208">#N/A</definedName>
    <definedName name="SHARED_FORMULA_209">#N/A</definedName>
    <definedName name="SHARED_FORMULA_21">#N/A</definedName>
    <definedName name="SHARED_FORMULA_210">#N/A</definedName>
    <definedName name="SHARED_FORMULA_211">#N/A</definedName>
    <definedName name="SHARED_FORMULA_212">#N/A</definedName>
    <definedName name="SHARED_FORMULA_213">#N/A</definedName>
    <definedName name="SHARED_FORMULA_214">#N/A</definedName>
    <definedName name="SHARED_FORMULA_215">#N/A</definedName>
    <definedName name="SHARED_FORMULA_216">#N/A</definedName>
    <definedName name="SHARED_FORMULA_217">#N/A</definedName>
    <definedName name="SHARED_FORMULA_218">#N/A</definedName>
    <definedName name="SHARED_FORMULA_219">#N/A</definedName>
    <definedName name="SHARED_FORMULA_22">#N/A</definedName>
    <definedName name="SHARED_FORMULA_220">#N/A</definedName>
    <definedName name="SHARED_FORMULA_221">#N/A</definedName>
    <definedName name="SHARED_FORMULA_222">#N/A</definedName>
    <definedName name="SHARED_FORMULA_223">#N/A</definedName>
    <definedName name="SHARED_FORMULA_224">#N/A</definedName>
    <definedName name="SHARED_FORMULA_225">#N/A</definedName>
    <definedName name="SHARED_FORMULA_226">#N/A</definedName>
    <definedName name="SHARED_FORMULA_227">#N/A</definedName>
    <definedName name="SHARED_FORMULA_228">#N/A</definedName>
    <definedName name="SHARED_FORMULA_229">#N/A</definedName>
    <definedName name="SHARED_FORMULA_23">#N/A</definedName>
    <definedName name="SHARED_FORMULA_230">#N/A</definedName>
    <definedName name="SHARED_FORMULA_231">#N/A</definedName>
    <definedName name="SHARED_FORMULA_232">#N/A</definedName>
    <definedName name="SHARED_FORMULA_233">#N/A</definedName>
    <definedName name="SHARED_FORMULA_234">#N/A</definedName>
    <definedName name="SHARED_FORMULA_235">#N/A</definedName>
    <definedName name="SHARED_FORMULA_236">#N/A</definedName>
    <definedName name="SHARED_FORMULA_237">#N/A</definedName>
    <definedName name="SHARED_FORMULA_238">#N/A</definedName>
    <definedName name="SHARED_FORMULA_239">#N/A</definedName>
    <definedName name="SHARED_FORMULA_24">#N/A</definedName>
    <definedName name="SHARED_FORMULA_240">#N/A</definedName>
    <definedName name="SHARED_FORMULA_241">#N/A</definedName>
    <definedName name="SHARED_FORMULA_242">#N/A</definedName>
    <definedName name="SHARED_FORMULA_243">#N/A</definedName>
    <definedName name="SHARED_FORMULA_244">#N/A</definedName>
    <definedName name="SHARED_FORMULA_245">#N/A</definedName>
    <definedName name="SHARED_FORMULA_246">#N/A</definedName>
    <definedName name="SHARED_FORMULA_247">#N/A</definedName>
    <definedName name="SHARED_FORMULA_248">#N/A</definedName>
    <definedName name="SHARED_FORMULA_249">#N/A</definedName>
    <definedName name="SHARED_FORMULA_25">#N/A</definedName>
    <definedName name="SHARED_FORMULA_250">#N/A</definedName>
    <definedName name="SHARED_FORMULA_251">#N/A</definedName>
    <definedName name="SHARED_FORMULA_252">#N/A</definedName>
    <definedName name="SHARED_FORMULA_253">#N/A</definedName>
    <definedName name="SHARED_FORMULA_254">#N/A</definedName>
    <definedName name="SHARED_FORMULA_255">#N/A</definedName>
    <definedName name="SHARED_FORMULA_256">#N/A</definedName>
    <definedName name="SHARED_FORMULA_257">#N/A</definedName>
    <definedName name="SHARED_FORMULA_258">#N/A</definedName>
    <definedName name="SHARED_FORMULA_259">#N/A</definedName>
    <definedName name="SHARED_FORMULA_26">#N/A</definedName>
    <definedName name="SHARED_FORMULA_260">#N/A</definedName>
    <definedName name="SHARED_FORMULA_261">#N/A</definedName>
    <definedName name="SHARED_FORMULA_262">#N/A</definedName>
    <definedName name="SHARED_FORMULA_263">#N/A</definedName>
    <definedName name="SHARED_FORMULA_264">#N/A</definedName>
    <definedName name="SHARED_FORMULA_265">#N/A</definedName>
    <definedName name="SHARED_FORMULA_266">#N/A</definedName>
    <definedName name="SHARED_FORMULA_267">#N/A</definedName>
    <definedName name="SHARED_FORMULA_268">#N/A</definedName>
    <definedName name="SHARED_FORMULA_269">#N/A</definedName>
    <definedName name="SHARED_FORMULA_27">#N/A</definedName>
    <definedName name="SHARED_FORMULA_270">#N/A</definedName>
    <definedName name="SHARED_FORMULA_271">#N/A</definedName>
    <definedName name="SHARED_FORMULA_272">#N/A</definedName>
    <definedName name="SHARED_FORMULA_273">#N/A</definedName>
    <definedName name="SHARED_FORMULA_274">#N/A</definedName>
    <definedName name="SHARED_FORMULA_275">#N/A</definedName>
    <definedName name="SHARED_FORMULA_276">#N/A</definedName>
    <definedName name="SHARED_FORMULA_277">#N/A</definedName>
    <definedName name="SHARED_FORMULA_278">#N/A</definedName>
    <definedName name="SHARED_FORMULA_279">#N/A</definedName>
    <definedName name="SHARED_FORMULA_28">#N/A</definedName>
    <definedName name="SHARED_FORMULA_280">#N/A</definedName>
    <definedName name="SHARED_FORMULA_281">#N/A</definedName>
    <definedName name="SHARED_FORMULA_282">#N/A</definedName>
    <definedName name="SHARED_FORMULA_283">#N/A</definedName>
    <definedName name="SHARED_FORMULA_284">#N/A</definedName>
    <definedName name="SHARED_FORMULA_285">#N/A</definedName>
    <definedName name="SHARED_FORMULA_286">#N/A</definedName>
    <definedName name="SHARED_FORMULA_287">#N/A</definedName>
    <definedName name="SHARED_FORMULA_288">#N/A</definedName>
    <definedName name="SHARED_FORMULA_289">#N/A</definedName>
    <definedName name="SHARED_FORMULA_29">#N/A</definedName>
    <definedName name="SHARED_FORMULA_290">#N/A</definedName>
    <definedName name="SHARED_FORMULA_291">#N/A</definedName>
    <definedName name="SHARED_FORMULA_292">#N/A</definedName>
    <definedName name="SHARED_FORMULA_293">#N/A</definedName>
    <definedName name="SHARED_FORMULA_294">#N/A</definedName>
    <definedName name="SHARED_FORMULA_295">#N/A</definedName>
    <definedName name="SHARED_FORMULA_296">#N/A</definedName>
    <definedName name="SHARED_FORMULA_297">#N/A</definedName>
    <definedName name="SHARED_FORMULA_298">#N/A</definedName>
    <definedName name="SHARED_FORMULA_299">#N/A</definedName>
    <definedName name="SHARED_FORMULA_3">#N/A</definedName>
    <definedName name="SHARED_FORMULA_30">#N/A</definedName>
    <definedName name="SHARED_FORMULA_300">#N/A</definedName>
    <definedName name="SHARED_FORMULA_301">#N/A</definedName>
    <definedName name="SHARED_FORMULA_302">#N/A</definedName>
    <definedName name="SHARED_FORMULA_303">#N/A</definedName>
    <definedName name="SHARED_FORMULA_304">#N/A</definedName>
    <definedName name="SHARED_FORMULA_305">#N/A</definedName>
    <definedName name="SHARED_FORMULA_306">#N/A</definedName>
    <definedName name="SHARED_FORMULA_307">#N/A</definedName>
    <definedName name="SHARED_FORMULA_308">#N/A</definedName>
    <definedName name="SHARED_FORMULA_309">#N/A</definedName>
    <definedName name="SHARED_FORMULA_31">#N/A</definedName>
    <definedName name="SHARED_FORMULA_310">#N/A</definedName>
    <definedName name="SHARED_FORMULA_311">#N/A</definedName>
    <definedName name="SHARED_FORMULA_312">#N/A</definedName>
    <definedName name="SHARED_FORMULA_313">#N/A</definedName>
    <definedName name="SHARED_FORMULA_314">#N/A</definedName>
    <definedName name="SHARED_FORMULA_315">#N/A</definedName>
    <definedName name="SHARED_FORMULA_316">#N/A</definedName>
    <definedName name="SHARED_FORMULA_317">#N/A</definedName>
    <definedName name="SHARED_FORMULA_318">#N/A</definedName>
    <definedName name="SHARED_FORMULA_319">#N/A</definedName>
    <definedName name="SHARED_FORMULA_32">#N/A</definedName>
    <definedName name="SHARED_FORMULA_320">#N/A</definedName>
    <definedName name="SHARED_FORMULA_321">#N/A</definedName>
    <definedName name="SHARED_FORMULA_322">#N/A</definedName>
    <definedName name="SHARED_FORMULA_323">#N/A</definedName>
    <definedName name="SHARED_FORMULA_324">#N/A</definedName>
    <definedName name="SHARED_FORMULA_325">#N/A</definedName>
    <definedName name="SHARED_FORMULA_326">#N/A</definedName>
    <definedName name="SHARED_FORMULA_327">#N/A</definedName>
    <definedName name="SHARED_FORMULA_328">#N/A</definedName>
    <definedName name="SHARED_FORMULA_329">#N/A</definedName>
    <definedName name="SHARED_FORMULA_33">#N/A</definedName>
    <definedName name="SHARED_FORMULA_330">#N/A</definedName>
    <definedName name="SHARED_FORMULA_331">#N/A</definedName>
    <definedName name="SHARED_FORMULA_332">#N/A</definedName>
    <definedName name="SHARED_FORMULA_333">#N/A</definedName>
    <definedName name="SHARED_FORMULA_334">#N/A</definedName>
    <definedName name="SHARED_FORMULA_335">#N/A</definedName>
    <definedName name="SHARED_FORMULA_336">#N/A</definedName>
    <definedName name="SHARED_FORMULA_337">#N/A</definedName>
    <definedName name="SHARED_FORMULA_338">#N/A</definedName>
    <definedName name="SHARED_FORMULA_339">#N/A</definedName>
    <definedName name="SHARED_FORMULA_34">#N/A</definedName>
    <definedName name="SHARED_FORMULA_340">#N/A</definedName>
    <definedName name="SHARED_FORMULA_341">#N/A</definedName>
    <definedName name="SHARED_FORMULA_342">#N/A</definedName>
    <definedName name="SHARED_FORMULA_343">#N/A</definedName>
    <definedName name="SHARED_FORMULA_344">#N/A</definedName>
    <definedName name="SHARED_FORMULA_345">#N/A</definedName>
    <definedName name="SHARED_FORMULA_346">#N/A</definedName>
    <definedName name="SHARED_FORMULA_347">#N/A</definedName>
    <definedName name="SHARED_FORMULA_348">#N/A</definedName>
    <definedName name="SHARED_FORMULA_349">#N/A</definedName>
    <definedName name="SHARED_FORMULA_35">#N/A</definedName>
    <definedName name="SHARED_FORMULA_350">#N/A</definedName>
    <definedName name="SHARED_FORMULA_351">#N/A</definedName>
    <definedName name="SHARED_FORMULA_352">#N/A</definedName>
    <definedName name="SHARED_FORMULA_353">#N/A</definedName>
    <definedName name="SHARED_FORMULA_354">#N/A</definedName>
    <definedName name="SHARED_FORMULA_355">#N/A</definedName>
    <definedName name="SHARED_FORMULA_356">#N/A</definedName>
    <definedName name="SHARED_FORMULA_357">#N/A</definedName>
    <definedName name="SHARED_FORMULA_358">#N/A</definedName>
    <definedName name="SHARED_FORMULA_359">#N/A</definedName>
    <definedName name="SHARED_FORMULA_36">#N/A</definedName>
    <definedName name="SHARED_FORMULA_360">#N/A</definedName>
    <definedName name="SHARED_FORMULA_361">#N/A</definedName>
    <definedName name="SHARED_FORMULA_362">#N/A</definedName>
    <definedName name="SHARED_FORMULA_363">#N/A</definedName>
    <definedName name="SHARED_FORMULA_364">#N/A</definedName>
    <definedName name="SHARED_FORMULA_365">#N/A</definedName>
    <definedName name="SHARED_FORMULA_366">#N/A</definedName>
    <definedName name="SHARED_FORMULA_367">#N/A</definedName>
    <definedName name="SHARED_FORMULA_368">#N/A</definedName>
    <definedName name="SHARED_FORMULA_369">#N/A</definedName>
    <definedName name="SHARED_FORMULA_37">#N/A</definedName>
    <definedName name="SHARED_FORMULA_370">#N/A</definedName>
    <definedName name="SHARED_FORMULA_371">#N/A</definedName>
    <definedName name="SHARED_FORMULA_372">#N/A</definedName>
    <definedName name="SHARED_FORMULA_373">#N/A</definedName>
    <definedName name="SHARED_FORMULA_374">#N/A</definedName>
    <definedName name="SHARED_FORMULA_375">#N/A</definedName>
    <definedName name="SHARED_FORMULA_376">#N/A</definedName>
    <definedName name="SHARED_FORMULA_377">#N/A</definedName>
    <definedName name="SHARED_FORMULA_378">#N/A</definedName>
    <definedName name="SHARED_FORMULA_379">#N/A</definedName>
    <definedName name="SHARED_FORMULA_38">#N/A</definedName>
    <definedName name="SHARED_FORMULA_380">#N/A</definedName>
    <definedName name="SHARED_FORMULA_381">#N/A</definedName>
    <definedName name="SHARED_FORMULA_382">#N/A</definedName>
    <definedName name="SHARED_FORMULA_383">#N/A</definedName>
    <definedName name="SHARED_FORMULA_384">#N/A</definedName>
    <definedName name="SHARED_FORMULA_385">#N/A</definedName>
    <definedName name="SHARED_FORMULA_386">#N/A</definedName>
    <definedName name="SHARED_FORMULA_387">#N/A</definedName>
    <definedName name="SHARED_FORMULA_388">#N/A</definedName>
    <definedName name="SHARED_FORMULA_389">#N/A</definedName>
    <definedName name="SHARED_FORMULA_39">#N/A</definedName>
    <definedName name="SHARED_FORMULA_390">#N/A</definedName>
    <definedName name="SHARED_FORMULA_391">#N/A</definedName>
    <definedName name="SHARED_FORMULA_392">#N/A</definedName>
    <definedName name="SHARED_FORMULA_393">#N/A</definedName>
    <definedName name="SHARED_FORMULA_394">#N/A</definedName>
    <definedName name="SHARED_FORMULA_395">#N/A</definedName>
    <definedName name="SHARED_FORMULA_396">#N/A</definedName>
    <definedName name="SHARED_FORMULA_397">#N/A</definedName>
    <definedName name="SHARED_FORMULA_398">#N/A</definedName>
    <definedName name="SHARED_FORMULA_399">#N/A</definedName>
    <definedName name="SHARED_FORMULA_4">#N/A</definedName>
    <definedName name="SHARED_FORMULA_40">#N/A</definedName>
    <definedName name="SHARED_FORMULA_400">#N/A</definedName>
    <definedName name="SHARED_FORMULA_401">#N/A</definedName>
    <definedName name="SHARED_FORMULA_402">#N/A</definedName>
    <definedName name="SHARED_FORMULA_403">#N/A</definedName>
    <definedName name="SHARED_FORMULA_404">#N/A</definedName>
    <definedName name="SHARED_FORMULA_405">#N/A</definedName>
    <definedName name="SHARED_FORMULA_406">#N/A</definedName>
    <definedName name="SHARED_FORMULA_407">#N/A</definedName>
    <definedName name="SHARED_FORMULA_408">#N/A</definedName>
    <definedName name="SHARED_FORMULA_409">#N/A</definedName>
    <definedName name="SHARED_FORMULA_41">#N/A</definedName>
    <definedName name="SHARED_FORMULA_410">#N/A</definedName>
    <definedName name="SHARED_FORMULA_411">#N/A</definedName>
    <definedName name="SHARED_FORMULA_412">#N/A</definedName>
    <definedName name="SHARED_FORMULA_413">#N/A</definedName>
    <definedName name="SHARED_FORMULA_414">#N/A</definedName>
    <definedName name="SHARED_FORMULA_415">#N/A</definedName>
    <definedName name="SHARED_FORMULA_416">#N/A</definedName>
    <definedName name="SHARED_FORMULA_417">#N/A</definedName>
    <definedName name="SHARED_FORMULA_418">#N/A</definedName>
    <definedName name="SHARED_FORMULA_419">#N/A</definedName>
    <definedName name="SHARED_FORMULA_42">#N/A</definedName>
    <definedName name="SHARED_FORMULA_420">#N/A</definedName>
    <definedName name="SHARED_FORMULA_421">#N/A</definedName>
    <definedName name="SHARED_FORMULA_422">#N/A</definedName>
    <definedName name="SHARED_FORMULA_423">#N/A</definedName>
    <definedName name="SHARED_FORMULA_424">#N/A</definedName>
    <definedName name="SHARED_FORMULA_425">#N/A</definedName>
    <definedName name="SHARED_FORMULA_426">#N/A</definedName>
    <definedName name="SHARED_FORMULA_427">#N/A</definedName>
    <definedName name="SHARED_FORMULA_428">#N/A</definedName>
    <definedName name="SHARED_FORMULA_429">#N/A</definedName>
    <definedName name="SHARED_FORMULA_43">#N/A</definedName>
    <definedName name="SHARED_FORMULA_430">#N/A</definedName>
    <definedName name="SHARED_FORMULA_431">#N/A</definedName>
    <definedName name="SHARED_FORMULA_432">#N/A</definedName>
    <definedName name="SHARED_FORMULA_433">#N/A</definedName>
    <definedName name="SHARED_FORMULA_434">#N/A</definedName>
    <definedName name="SHARED_FORMULA_435">#N/A</definedName>
    <definedName name="SHARED_FORMULA_436">#N/A</definedName>
    <definedName name="SHARED_FORMULA_437">#N/A</definedName>
    <definedName name="SHARED_FORMULA_438">#N/A</definedName>
    <definedName name="SHARED_FORMULA_439">#N/A</definedName>
    <definedName name="SHARED_FORMULA_44">#N/A</definedName>
    <definedName name="SHARED_FORMULA_440">#N/A</definedName>
    <definedName name="SHARED_FORMULA_441">#N/A</definedName>
    <definedName name="SHARED_FORMULA_442">#N/A</definedName>
    <definedName name="SHARED_FORMULA_443">#N/A</definedName>
    <definedName name="SHARED_FORMULA_444">#N/A</definedName>
    <definedName name="SHARED_FORMULA_445">#N/A</definedName>
    <definedName name="SHARED_FORMULA_446">#N/A</definedName>
    <definedName name="SHARED_FORMULA_447">#N/A</definedName>
    <definedName name="SHARED_FORMULA_448">#N/A</definedName>
    <definedName name="SHARED_FORMULA_449">#N/A</definedName>
    <definedName name="SHARED_FORMULA_45">#N/A</definedName>
    <definedName name="SHARED_FORMULA_450">#N/A</definedName>
    <definedName name="SHARED_FORMULA_451">#N/A</definedName>
    <definedName name="SHARED_FORMULA_452">#N/A</definedName>
    <definedName name="SHARED_FORMULA_453">#N/A</definedName>
    <definedName name="SHARED_FORMULA_454">#N/A</definedName>
    <definedName name="SHARED_FORMULA_455">#N/A</definedName>
    <definedName name="SHARED_FORMULA_456">#N/A</definedName>
    <definedName name="SHARED_FORMULA_457">#N/A</definedName>
    <definedName name="SHARED_FORMULA_458">#N/A</definedName>
    <definedName name="SHARED_FORMULA_459">#N/A</definedName>
    <definedName name="SHARED_FORMULA_46">#N/A</definedName>
    <definedName name="SHARED_FORMULA_460">#N/A</definedName>
    <definedName name="SHARED_FORMULA_461">#N/A</definedName>
    <definedName name="SHARED_FORMULA_462">#N/A</definedName>
    <definedName name="SHARED_FORMULA_463">#N/A</definedName>
    <definedName name="SHARED_FORMULA_464">#N/A</definedName>
    <definedName name="SHARED_FORMULA_465">#N/A</definedName>
    <definedName name="SHARED_FORMULA_466">#N/A</definedName>
    <definedName name="SHARED_FORMULA_467">#N/A</definedName>
    <definedName name="SHARED_FORMULA_468">#N/A</definedName>
    <definedName name="SHARED_FORMULA_469">#N/A</definedName>
    <definedName name="SHARED_FORMULA_47">#N/A</definedName>
    <definedName name="SHARED_FORMULA_470">#N/A</definedName>
    <definedName name="SHARED_FORMULA_471">#N/A</definedName>
    <definedName name="SHARED_FORMULA_472">#N/A</definedName>
    <definedName name="SHARED_FORMULA_473">#N/A</definedName>
    <definedName name="SHARED_FORMULA_474">#N/A</definedName>
    <definedName name="SHARED_FORMULA_475">#N/A</definedName>
    <definedName name="SHARED_FORMULA_476">#N/A</definedName>
    <definedName name="SHARED_FORMULA_477">#N/A</definedName>
    <definedName name="SHARED_FORMULA_478">#N/A</definedName>
    <definedName name="SHARED_FORMULA_479">#N/A</definedName>
    <definedName name="SHARED_FORMULA_48">#N/A</definedName>
    <definedName name="SHARED_FORMULA_480">#N/A</definedName>
    <definedName name="SHARED_FORMULA_481">#N/A</definedName>
    <definedName name="SHARED_FORMULA_482">#N/A</definedName>
    <definedName name="SHARED_FORMULA_483">#N/A</definedName>
    <definedName name="SHARED_FORMULA_484">#N/A</definedName>
    <definedName name="SHARED_FORMULA_485">#N/A</definedName>
    <definedName name="SHARED_FORMULA_486">#N/A</definedName>
    <definedName name="SHARED_FORMULA_487">#N/A</definedName>
    <definedName name="SHARED_FORMULA_488">#N/A</definedName>
    <definedName name="SHARED_FORMULA_489">#N/A</definedName>
    <definedName name="SHARED_FORMULA_49">#N/A</definedName>
    <definedName name="SHARED_FORMULA_490">#N/A</definedName>
    <definedName name="SHARED_FORMULA_491">#N/A</definedName>
    <definedName name="SHARED_FORMULA_492">#N/A</definedName>
    <definedName name="SHARED_FORMULA_493">#N/A</definedName>
    <definedName name="SHARED_FORMULA_494">#N/A</definedName>
    <definedName name="SHARED_FORMULA_495">#N/A</definedName>
    <definedName name="SHARED_FORMULA_496">#N/A</definedName>
    <definedName name="SHARED_FORMULA_497">#N/A</definedName>
    <definedName name="SHARED_FORMULA_498">#N/A</definedName>
    <definedName name="SHARED_FORMULA_499">#N/A</definedName>
    <definedName name="SHARED_FORMULA_5">#N/A</definedName>
    <definedName name="SHARED_FORMULA_50">#N/A</definedName>
    <definedName name="SHARED_FORMULA_500">#N/A</definedName>
    <definedName name="SHARED_FORMULA_501">#N/A</definedName>
    <definedName name="SHARED_FORMULA_502">#N/A</definedName>
    <definedName name="SHARED_FORMULA_503">#N/A</definedName>
    <definedName name="SHARED_FORMULA_504">#N/A</definedName>
    <definedName name="SHARED_FORMULA_505">#N/A</definedName>
    <definedName name="SHARED_FORMULA_506">#N/A</definedName>
    <definedName name="SHARED_FORMULA_507">#N/A</definedName>
    <definedName name="SHARED_FORMULA_508">#N/A</definedName>
    <definedName name="SHARED_FORMULA_509">#N/A</definedName>
    <definedName name="SHARED_FORMULA_51">#N/A</definedName>
    <definedName name="SHARED_FORMULA_510">#N/A</definedName>
    <definedName name="SHARED_FORMULA_52">#N/A</definedName>
    <definedName name="SHARED_FORMULA_53">#N/A</definedName>
    <definedName name="SHARED_FORMULA_54">#N/A</definedName>
    <definedName name="SHARED_FORMULA_55">#N/A</definedName>
    <definedName name="SHARED_FORMULA_56">#N/A</definedName>
    <definedName name="SHARED_FORMULA_57">#N/A</definedName>
    <definedName name="SHARED_FORMULA_58">#N/A</definedName>
    <definedName name="SHARED_FORMULA_59">#N/A</definedName>
    <definedName name="SHARED_FORMULA_6">#N/A</definedName>
    <definedName name="SHARED_FORMULA_60">#N/A</definedName>
    <definedName name="SHARED_FORMULA_61">#N/A</definedName>
    <definedName name="SHARED_FORMULA_62">#N/A</definedName>
    <definedName name="SHARED_FORMULA_63">#N/A</definedName>
    <definedName name="SHARED_FORMULA_64">#N/A</definedName>
    <definedName name="SHARED_FORMULA_65">#N/A</definedName>
    <definedName name="SHARED_FORMULA_66">#N/A</definedName>
    <definedName name="SHARED_FORMULA_67">#N/A</definedName>
    <definedName name="SHARED_FORMULA_68">#N/A</definedName>
    <definedName name="SHARED_FORMULA_69">#N/A</definedName>
    <definedName name="SHARED_FORMULA_7">#N/A</definedName>
    <definedName name="SHARED_FORMULA_70">#N/A</definedName>
    <definedName name="SHARED_FORMULA_71">#N/A</definedName>
    <definedName name="SHARED_FORMULA_72">#N/A</definedName>
    <definedName name="SHARED_FORMULA_73">#N/A</definedName>
    <definedName name="SHARED_FORMULA_74">#N/A</definedName>
    <definedName name="SHARED_FORMULA_75">#N/A</definedName>
    <definedName name="SHARED_FORMULA_76">#N/A</definedName>
    <definedName name="SHARED_FORMULA_77">#N/A</definedName>
    <definedName name="SHARED_FORMULA_78">#N/A</definedName>
    <definedName name="SHARED_FORMULA_79">#N/A</definedName>
    <definedName name="SHARED_FORMULA_8">#N/A</definedName>
    <definedName name="SHARED_FORMULA_80">#N/A</definedName>
    <definedName name="SHARED_FORMULA_81">#N/A</definedName>
    <definedName name="SHARED_FORMULA_82">#N/A</definedName>
    <definedName name="SHARED_FORMULA_83">#N/A</definedName>
    <definedName name="SHARED_FORMULA_84">#N/A</definedName>
    <definedName name="SHARED_FORMULA_85">#N/A</definedName>
    <definedName name="SHARED_FORMULA_86">#N/A</definedName>
    <definedName name="SHARED_FORMULA_87">#N/A</definedName>
    <definedName name="SHARED_FORMULA_88">#N/A</definedName>
    <definedName name="SHARED_FORMULA_89">#N/A</definedName>
    <definedName name="SHARED_FORMULA_9">#N/A</definedName>
    <definedName name="SHARED_FORMULA_90">#N/A</definedName>
    <definedName name="SHARED_FORMULA_91">#N/A</definedName>
    <definedName name="SHARED_FORMULA_92">#N/A</definedName>
    <definedName name="SHARED_FORMULA_93">#N/A</definedName>
    <definedName name="SHARED_FORMULA_94">#N/A</definedName>
    <definedName name="SHARED_FORMULA_95">#N/A</definedName>
    <definedName name="SHARED_FORMULA_96">#N/A</definedName>
    <definedName name="SHARED_FORMULA_97">#N/A</definedName>
    <definedName name="SHARED_FORMULA_98">#N/A</definedName>
    <definedName name="SHARED_FORMULA_99">#N/A</definedName>
    <definedName name="spda_COMP">#REF!</definedName>
    <definedName name="SS">#REF!</definedName>
    <definedName name="SSS">#REF!</definedName>
    <definedName name="SSSSS">#REF!</definedName>
    <definedName name="SSSSSSS">#REF!</definedName>
    <definedName name="START">#REF!</definedName>
    <definedName name="STATUS">#REF!</definedName>
    <definedName name="TECH">#REF!</definedName>
    <definedName name="teste">#REF!</definedName>
    <definedName name="teste1">#REF!</definedName>
    <definedName name="teste2">'[4]CAPA -1'!#REF!</definedName>
    <definedName name="teste3">#REF!</definedName>
    <definedName name="TESTE4">#REF!</definedName>
    <definedName name="TESTE5">#REF!</definedName>
    <definedName name="TIPOORCAMENTO">IF(VALUE([9]MENU!$O$3)=2,"Licitado","Proposto")</definedName>
    <definedName name="_xlnm.Print_Titles" localSheetId="0">PLANILHA!$7:$8</definedName>
    <definedName name="UUUUU" hidden="1">{#N/A,#N/A,FALSE,"ET-CAPA";#N/A,#N/A,FALSE,"ET-PAG1";#N/A,#N/A,FALSE,"ET-PAG2";#N/A,#N/A,FALSE,"ET-PAG3";#N/A,#N/A,FALSE,"ET-PAG4";#N/A,#N/A,FALSE,"ET-PAG5"}</definedName>
    <definedName name="wrn.GERAL." localSheetId="2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GERAL._1" hidden="1">{#N/A,#N/A,FALSE,"ET-CAPA";#N/A,#N/A,FALSE,"ET-PAG1";#N/A,#N/A,FALSE,"ET-PAG2";#N/A,#N/A,FALSE,"ET-PAG3";#N/A,#N/A,FALSE,"ET-PAG4";#N/A,#N/A,FALSE,"ET-PAG5"}</definedName>
    <definedName name="wrn.GERAL._1_1" hidden="1">{#N/A,#N/A,FALSE,"ET-CAPA";#N/A,#N/A,FALSE,"ET-PAG1";#N/A,#N/A,FALSE,"ET-PAG2";#N/A,#N/A,FALSE,"ET-PAG3";#N/A,#N/A,FALSE,"ET-PAG4";#N/A,#N/A,FALSE,"ET-PAG5"}</definedName>
    <definedName name="wrn.GERAL._1_2" hidden="1">{#N/A,#N/A,FALSE,"ET-CAPA";#N/A,#N/A,FALSE,"ET-PAG1";#N/A,#N/A,FALSE,"ET-PAG2";#N/A,#N/A,FALSE,"ET-PAG3";#N/A,#N/A,FALSE,"ET-PAG4";#N/A,#N/A,FALSE,"ET-PAG5"}</definedName>
    <definedName name="wrn.GERAL._2" hidden="1">{#N/A,#N/A,FALSE,"ET-CAPA";#N/A,#N/A,FALSE,"ET-PAG1";#N/A,#N/A,FALSE,"ET-PAG2";#N/A,#N/A,FALSE,"ET-PAG3";#N/A,#N/A,FALSE,"ET-PAG4";#N/A,#N/A,FALSE,"ET-PAG5"}</definedName>
    <definedName name="wrn.GERAL._3" hidden="1">{#N/A,#N/A,FALSE,"ET-CAPA";#N/A,#N/A,FALSE,"ET-PAG1";#N/A,#N/A,FALSE,"ET-PAG2";#N/A,#N/A,FALSE,"ET-PAG3";#N/A,#N/A,FALSE,"ET-PAG4";#N/A,#N/A,FALSE,"ET-PAG5"}</definedName>
    <definedName name="wrn.GERAL2" localSheetId="2" hidden="1">{#N/A,#N/A,FALSE,"ET-CAPA";#N/A,#N/A,FALSE,"ET-PAG1";#N/A,#N/A,FALSE,"ET-PAG2";#N/A,#N/A,FALSE,"ET-PAG3";#N/A,#N/A,FALSE,"ET-PAG4";#N/A,#N/A,FALSE,"ET-PAG5"}</definedName>
    <definedName name="wrn.GERAL2" hidden="1">{#N/A,#N/A,FALSE,"ET-CAPA";#N/A,#N/A,FALSE,"ET-PAG1";#N/A,#N/A,FALSE,"ET-PAG2";#N/A,#N/A,FALSE,"ET-PAG3";#N/A,#N/A,FALSE,"ET-PAG4";#N/A,#N/A,FALSE,"ET-PAG5"}</definedName>
    <definedName name="wrn.GERAL2_1" hidden="1">{#N/A,#N/A,FALSE,"ET-CAPA";#N/A,#N/A,FALSE,"ET-PAG1";#N/A,#N/A,FALSE,"ET-PAG2";#N/A,#N/A,FALSE,"ET-PAG3";#N/A,#N/A,FALSE,"ET-PAG4";#N/A,#N/A,FALSE,"ET-PAG5"}</definedName>
    <definedName name="wrn.GERAL2_1_1" hidden="1">{#N/A,#N/A,FALSE,"ET-CAPA";#N/A,#N/A,FALSE,"ET-PAG1";#N/A,#N/A,FALSE,"ET-PAG2";#N/A,#N/A,FALSE,"ET-PAG3";#N/A,#N/A,FALSE,"ET-PAG4";#N/A,#N/A,FALSE,"ET-PAG5"}</definedName>
    <definedName name="wrn.GERAL2_1_2" hidden="1">{#N/A,#N/A,FALSE,"ET-CAPA";#N/A,#N/A,FALSE,"ET-PAG1";#N/A,#N/A,FALSE,"ET-PAG2";#N/A,#N/A,FALSE,"ET-PAG3";#N/A,#N/A,FALSE,"ET-PAG4";#N/A,#N/A,FALSE,"ET-PAG5"}</definedName>
    <definedName name="wrn.GERAL2_2" hidden="1">{#N/A,#N/A,FALSE,"ET-CAPA";#N/A,#N/A,FALSE,"ET-PAG1";#N/A,#N/A,FALSE,"ET-PAG2";#N/A,#N/A,FALSE,"ET-PAG3";#N/A,#N/A,FALSE,"ET-PAG4";#N/A,#N/A,FALSE,"ET-PAG5"}</definedName>
    <definedName name="wrn.GERAL2_3" hidden="1">{#N/A,#N/A,FALSE,"ET-CAPA";#N/A,#N/A,FALSE,"ET-PAG1";#N/A,#N/A,FALSE,"ET-PAG2";#N/A,#N/A,FALSE,"ET-PAG3";#N/A,#N/A,FALSE,"ET-PAG4";#N/A,#N/A,FALSE,"ET-PAG5"}</definedName>
    <definedName name="X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01" i="1" l="1"/>
  <c r="E2102" i="1"/>
  <c r="E2100" i="1"/>
  <c r="E2090" i="1"/>
  <c r="E2091" i="1"/>
  <c r="E2092" i="1"/>
  <c r="E2093" i="1"/>
  <c r="E2094" i="1"/>
  <c r="E2095" i="1"/>
  <c r="E2096" i="1"/>
  <c r="E2097" i="1"/>
  <c r="E2080" i="1"/>
  <c r="E2081" i="1"/>
  <c r="E2082" i="1"/>
  <c r="E2083" i="1"/>
  <c r="E2084" i="1"/>
  <c r="E2085" i="1"/>
  <c r="E2086" i="1"/>
  <c r="E2087" i="1"/>
  <c r="E2077" i="1"/>
  <c r="E2075" i="1"/>
  <c r="E2073" i="1"/>
  <c r="E2071" i="1"/>
  <c r="E2069" i="1"/>
  <c r="E2067" i="1"/>
  <c r="E2066" i="1"/>
  <c r="E2062" i="1"/>
  <c r="E2063" i="1"/>
  <c r="E2064" i="1"/>
  <c r="E2046" i="1"/>
  <c r="E2047" i="1"/>
  <c r="E2048" i="1"/>
  <c r="E2049" i="1"/>
  <c r="E2050" i="1"/>
  <c r="E2051" i="1"/>
  <c r="E2052" i="1"/>
  <c r="E2053" i="1"/>
  <c r="E2054" i="1"/>
  <c r="E2055" i="1"/>
  <c r="E2056" i="1"/>
  <c r="E2057" i="1"/>
  <c r="E2058" i="1"/>
  <c r="E2059" i="1"/>
  <c r="E2045" i="1"/>
  <c r="E2040" i="1"/>
  <c r="E2041" i="1"/>
  <c r="E2042" i="1"/>
  <c r="E2043" i="1"/>
  <c r="E2039" i="1"/>
  <c r="E2037" i="1"/>
  <c r="E2034" i="1"/>
  <c r="E2024" i="1"/>
  <c r="E2025" i="1"/>
  <c r="E2026" i="1"/>
  <c r="E2027" i="1"/>
  <c r="E2028" i="1"/>
  <c r="E2029" i="1"/>
  <c r="E2030" i="1"/>
  <c r="E2031" i="1"/>
  <c r="E2032" i="1"/>
  <c r="E2023" i="1"/>
  <c r="E2021" i="1"/>
  <c r="E2019" i="1"/>
  <c r="E2016" i="1"/>
  <c r="E2015" i="1"/>
  <c r="E2011" i="1"/>
  <c r="E2012" i="1"/>
  <c r="E1968" i="1"/>
  <c r="E1969" i="1"/>
  <c r="E1970" i="1"/>
  <c r="E1971" i="1"/>
  <c r="E1972" i="1"/>
  <c r="E1973" i="1"/>
  <c r="E1974" i="1"/>
  <c r="E1975" i="1"/>
  <c r="E1976" i="1"/>
  <c r="E1977" i="1"/>
  <c r="E1978" i="1"/>
  <c r="E1979" i="1"/>
  <c r="E1980" i="1"/>
  <c r="E1981" i="1"/>
  <c r="E1982" i="1"/>
  <c r="E1983" i="1"/>
  <c r="E1984" i="1"/>
  <c r="E1985" i="1"/>
  <c r="E1986" i="1"/>
  <c r="E1987" i="1"/>
  <c r="E1988" i="1"/>
  <c r="E1989" i="1"/>
  <c r="E1990" i="1"/>
  <c r="E1991" i="1"/>
  <c r="E1992" i="1"/>
  <c r="E1993" i="1"/>
  <c r="E1994" i="1"/>
  <c r="E1995" i="1"/>
  <c r="E1996" i="1"/>
  <c r="E1997" i="1"/>
  <c r="E1998" i="1"/>
  <c r="E1999" i="1"/>
  <c r="E2000" i="1"/>
  <c r="E2001" i="1"/>
  <c r="E2002" i="1"/>
  <c r="E2003" i="1"/>
  <c r="E2004" i="1"/>
  <c r="E2005" i="1"/>
  <c r="E2006" i="1"/>
  <c r="E2007" i="1"/>
  <c r="E2008" i="1"/>
  <c r="E2009" i="1"/>
  <c r="E1967" i="1"/>
  <c r="E1954" i="1"/>
  <c r="E1955" i="1"/>
  <c r="E1956" i="1"/>
  <c r="E1957" i="1"/>
  <c r="E1958" i="1"/>
  <c r="E1959" i="1"/>
  <c r="E1960" i="1"/>
  <c r="E1961" i="1"/>
  <c r="E1962" i="1"/>
  <c r="E1963" i="1"/>
  <c r="E1964" i="1"/>
  <c r="E1965" i="1"/>
  <c r="E1953" i="1"/>
  <c r="E1943" i="1"/>
  <c r="E1944" i="1"/>
  <c r="E1945" i="1"/>
  <c r="E1946" i="1"/>
  <c r="E1947" i="1"/>
  <c r="E1948" i="1"/>
  <c r="E1949" i="1"/>
  <c r="E1950" i="1"/>
  <c r="E1951" i="1"/>
  <c r="E1942" i="1"/>
  <c r="E1933" i="1"/>
  <c r="E1934" i="1"/>
  <c r="E1935" i="1"/>
  <c r="E1936" i="1"/>
  <c r="E1937" i="1"/>
  <c r="E1938" i="1"/>
  <c r="E1939" i="1"/>
  <c r="E1940" i="1"/>
  <c r="E1932" i="1"/>
  <c r="E1925" i="1"/>
  <c r="E1926" i="1"/>
  <c r="E1927" i="1"/>
  <c r="E1928" i="1"/>
  <c r="E1929" i="1"/>
  <c r="E1924" i="1"/>
  <c r="E1916" i="1"/>
  <c r="E1917" i="1"/>
  <c r="E1918" i="1"/>
  <c r="E1919" i="1"/>
  <c r="E1920" i="1"/>
  <c r="E1904" i="1"/>
  <c r="E1905" i="1"/>
  <c r="E1906" i="1"/>
  <c r="E1907" i="1"/>
  <c r="E1908" i="1"/>
  <c r="E1909" i="1"/>
  <c r="E1910" i="1"/>
  <c r="E1911" i="1"/>
  <c r="E1912" i="1"/>
  <c r="E1913" i="1"/>
  <c r="E1903" i="1"/>
  <c r="E1881" i="1"/>
  <c r="E1882" i="1"/>
  <c r="E1883" i="1"/>
  <c r="E1884" i="1"/>
  <c r="E1885" i="1"/>
  <c r="E1886" i="1"/>
  <c r="E1887" i="1"/>
  <c r="E1888" i="1"/>
  <c r="E1889" i="1"/>
  <c r="E1890" i="1"/>
  <c r="E1891" i="1"/>
  <c r="E1892" i="1"/>
  <c r="E1893" i="1"/>
  <c r="E1894" i="1"/>
  <c r="E1895" i="1"/>
  <c r="E1896" i="1"/>
  <c r="E1897" i="1"/>
  <c r="E1898" i="1"/>
  <c r="E1899" i="1"/>
  <c r="E1900" i="1"/>
  <c r="E1880" i="1"/>
  <c r="E1868" i="1"/>
  <c r="E1869" i="1"/>
  <c r="E1870" i="1"/>
  <c r="E1871" i="1"/>
  <c r="E1872" i="1"/>
  <c r="E1873" i="1"/>
  <c r="E1874" i="1"/>
  <c r="E1875" i="1"/>
  <c r="E1876" i="1"/>
  <c r="E1877" i="1"/>
  <c r="E1867" i="1"/>
  <c r="E1865" i="1"/>
  <c r="E1864" i="1"/>
  <c r="E1831" i="1"/>
  <c r="E1832" i="1"/>
  <c r="E1833" i="1"/>
  <c r="E1834" i="1"/>
  <c r="E1835" i="1"/>
  <c r="E1836" i="1"/>
  <c r="E1837" i="1"/>
  <c r="E1838" i="1"/>
  <c r="E1839" i="1"/>
  <c r="E1840" i="1"/>
  <c r="E1841" i="1"/>
  <c r="E1842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6" i="1"/>
  <c r="E1857" i="1"/>
  <c r="E1858" i="1"/>
  <c r="E1859" i="1"/>
  <c r="E1860" i="1"/>
  <c r="E1861" i="1"/>
  <c r="E1862" i="1"/>
  <c r="E1830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714" i="1"/>
  <c r="E1715" i="1"/>
  <c r="E1716" i="1"/>
  <c r="E1717" i="1"/>
  <c r="E1718" i="1"/>
  <c r="E1719" i="1"/>
  <c r="E1720" i="1"/>
  <c r="E1721" i="1"/>
  <c r="E1722" i="1"/>
  <c r="E1723" i="1"/>
  <c r="E1724" i="1"/>
  <c r="E1725" i="1"/>
  <c r="E1726" i="1"/>
  <c r="E1727" i="1"/>
  <c r="E1728" i="1"/>
  <c r="E1729" i="1"/>
  <c r="E1730" i="1"/>
  <c r="E1731" i="1"/>
  <c r="E1732" i="1"/>
  <c r="E1733" i="1"/>
  <c r="E1734" i="1"/>
  <c r="E1735" i="1"/>
  <c r="E1736" i="1"/>
  <c r="E1737" i="1"/>
  <c r="E1738" i="1"/>
  <c r="E1739" i="1"/>
  <c r="E1740" i="1"/>
  <c r="E1741" i="1"/>
  <c r="E1742" i="1"/>
  <c r="E1743" i="1"/>
  <c r="E1744" i="1"/>
  <c r="E1745" i="1"/>
  <c r="E1746" i="1"/>
  <c r="E1747" i="1"/>
  <c r="E1748" i="1"/>
  <c r="E1749" i="1"/>
  <c r="E1750" i="1"/>
  <c r="E1751" i="1"/>
  <c r="E1752" i="1"/>
  <c r="E1753" i="1"/>
  <c r="E1754" i="1"/>
  <c r="E1755" i="1"/>
  <c r="E1756" i="1"/>
  <c r="E1757" i="1"/>
  <c r="E1758" i="1"/>
  <c r="E1759" i="1"/>
  <c r="E1760" i="1"/>
  <c r="E1761" i="1"/>
  <c r="E1762" i="1"/>
  <c r="E1763" i="1"/>
  <c r="E1764" i="1"/>
  <c r="E1765" i="1"/>
  <c r="E1766" i="1"/>
  <c r="E1767" i="1"/>
  <c r="E1768" i="1"/>
  <c r="E1769" i="1"/>
  <c r="E1770" i="1"/>
  <c r="E1771" i="1"/>
  <c r="E1772" i="1"/>
  <c r="E1773" i="1"/>
  <c r="E1774" i="1"/>
  <c r="E1775" i="1"/>
  <c r="E1776" i="1"/>
  <c r="E1777" i="1"/>
  <c r="E1778" i="1"/>
  <c r="E1779" i="1"/>
  <c r="E1780" i="1"/>
  <c r="E1781" i="1"/>
  <c r="E1782" i="1"/>
  <c r="E1783" i="1"/>
  <c r="E1784" i="1"/>
  <c r="E1785" i="1"/>
  <c r="E1786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1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E1821" i="1"/>
  <c r="E1822" i="1"/>
  <c r="E1823" i="1"/>
  <c r="E1824" i="1"/>
  <c r="E1825" i="1"/>
  <c r="E1826" i="1"/>
  <c r="E1827" i="1"/>
  <c r="E1828" i="1"/>
  <c r="E1693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56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426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28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0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975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37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594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44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35" i="1"/>
  <c r="E29" i="1"/>
  <c r="E30" i="1"/>
  <c r="E31" i="1"/>
  <c r="E32" i="1"/>
  <c r="E28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12" i="1"/>
  <c r="B18" i="3" l="1"/>
  <c r="G2095" i="1" l="1"/>
  <c r="G28" i="1"/>
  <c r="O9" i="1"/>
  <c r="G2101" i="1" l="1"/>
  <c r="G2102" i="1"/>
  <c r="G2100" i="1"/>
  <c r="G2090" i="1"/>
  <c r="G2091" i="1"/>
  <c r="G2092" i="1"/>
  <c r="G2093" i="1"/>
  <c r="G2094" i="1"/>
  <c r="G2096" i="1"/>
  <c r="G2097" i="1"/>
  <c r="G2089" i="1"/>
  <c r="S2089" i="1" s="1"/>
  <c r="E2089" i="1" s="1"/>
  <c r="G2080" i="1"/>
  <c r="G2081" i="1"/>
  <c r="G2082" i="1"/>
  <c r="G2083" i="1"/>
  <c r="G2084" i="1"/>
  <c r="G2085" i="1"/>
  <c r="G2086" i="1"/>
  <c r="G2087" i="1"/>
  <c r="G2079" i="1"/>
  <c r="S2079" i="1" s="1"/>
  <c r="E2079" i="1" s="1"/>
  <c r="G2077" i="1"/>
  <c r="G2075" i="1"/>
  <c r="G2073" i="1"/>
  <c r="G2071" i="1"/>
  <c r="G2069" i="1"/>
  <c r="G2067" i="1"/>
  <c r="G2066" i="1"/>
  <c r="G2064" i="1"/>
  <c r="G2062" i="1"/>
  <c r="G2063" i="1"/>
  <c r="G2061" i="1"/>
  <c r="S2061" i="1" s="1"/>
  <c r="E2061" i="1" s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45" i="1"/>
  <c r="G2040" i="1"/>
  <c r="G2041" i="1"/>
  <c r="G2042" i="1"/>
  <c r="G2043" i="1"/>
  <c r="G2039" i="1"/>
  <c r="G2037" i="1"/>
  <c r="G2034" i="1"/>
  <c r="G2024" i="1"/>
  <c r="G2025" i="1"/>
  <c r="G2026" i="1"/>
  <c r="G2027" i="1"/>
  <c r="G2028" i="1"/>
  <c r="G2029" i="1"/>
  <c r="G2030" i="1"/>
  <c r="G2031" i="1"/>
  <c r="G2032" i="1"/>
  <c r="G2023" i="1"/>
  <c r="G2021" i="1"/>
  <c r="G2019" i="1"/>
  <c r="G2016" i="1"/>
  <c r="G2015" i="1"/>
  <c r="G2012" i="1"/>
  <c r="G2011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1967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53" i="1"/>
  <c r="G1943" i="1"/>
  <c r="G1944" i="1"/>
  <c r="G1945" i="1"/>
  <c r="G1946" i="1"/>
  <c r="G1947" i="1"/>
  <c r="G1948" i="1"/>
  <c r="G1949" i="1"/>
  <c r="G1950" i="1"/>
  <c r="G1951" i="1"/>
  <c r="G1942" i="1"/>
  <c r="G1933" i="1"/>
  <c r="G1934" i="1"/>
  <c r="G1935" i="1"/>
  <c r="G1936" i="1"/>
  <c r="G1937" i="1"/>
  <c r="G1938" i="1"/>
  <c r="G1939" i="1"/>
  <c r="G1940" i="1"/>
  <c r="G1932" i="1"/>
  <c r="G1925" i="1"/>
  <c r="G1926" i="1"/>
  <c r="G1927" i="1"/>
  <c r="G1928" i="1"/>
  <c r="G1929" i="1"/>
  <c r="G1924" i="1"/>
  <c r="G1922" i="1"/>
  <c r="S1922" i="1" s="1"/>
  <c r="E1922" i="1" s="1"/>
  <c r="G1916" i="1"/>
  <c r="G1917" i="1"/>
  <c r="G1918" i="1"/>
  <c r="G1919" i="1"/>
  <c r="G1920" i="1"/>
  <c r="G1915" i="1"/>
  <c r="S1915" i="1" s="1"/>
  <c r="E1915" i="1" s="1"/>
  <c r="G1904" i="1"/>
  <c r="G1905" i="1"/>
  <c r="G1906" i="1"/>
  <c r="G1907" i="1"/>
  <c r="G1908" i="1"/>
  <c r="G1909" i="1"/>
  <c r="G1910" i="1"/>
  <c r="G1911" i="1"/>
  <c r="G1912" i="1"/>
  <c r="G1913" i="1"/>
  <c r="G1903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880" i="1"/>
  <c r="G1868" i="1"/>
  <c r="G1869" i="1"/>
  <c r="G1870" i="1"/>
  <c r="G1871" i="1"/>
  <c r="G1872" i="1"/>
  <c r="G1873" i="1"/>
  <c r="G1874" i="1"/>
  <c r="G1875" i="1"/>
  <c r="G1876" i="1"/>
  <c r="G1877" i="1"/>
  <c r="G1867" i="1"/>
  <c r="G1865" i="1"/>
  <c r="G1864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30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693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56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426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285" i="1"/>
  <c r="G1283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0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975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37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594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44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35" i="1"/>
  <c r="G29" i="1"/>
  <c r="G30" i="1"/>
  <c r="G31" i="1"/>
  <c r="G32" i="1"/>
  <c r="G33" i="1"/>
  <c r="S33" i="1" s="1"/>
  <c r="E33" i="1" s="1"/>
  <c r="G26" i="1"/>
  <c r="S26" i="1" s="1"/>
  <c r="E26" i="1" s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12" i="1"/>
  <c r="B26" i="3" l="1"/>
  <c r="B33" i="3" l="1"/>
  <c r="B19" i="3"/>
  <c r="B26" i="2"/>
  <c r="B33" i="2" s="1"/>
  <c r="I5" i="1" s="1"/>
  <c r="B19" i="2"/>
  <c r="B15" i="2"/>
  <c r="H28" i="1" l="1"/>
  <c r="H2095" i="1"/>
  <c r="H16" i="1"/>
  <c r="H229" i="1"/>
  <c r="H450" i="1"/>
  <c r="H636" i="1"/>
  <c r="H543" i="1"/>
  <c r="H760" i="1"/>
  <c r="H136" i="1"/>
  <c r="H809" i="1"/>
  <c r="H1120" i="1"/>
  <c r="H1561" i="1"/>
  <c r="H1794" i="1"/>
  <c r="H2101" i="1"/>
  <c r="H111" i="1"/>
  <c r="H856" i="1"/>
  <c r="H736" i="1"/>
  <c r="H640" i="1"/>
  <c r="H956" i="1"/>
  <c r="H1159" i="1"/>
  <c r="H1095" i="1"/>
  <c r="H1031" i="1"/>
  <c r="H1275" i="1"/>
  <c r="H1211" i="1"/>
  <c r="H1360" i="1"/>
  <c r="H1296" i="1"/>
  <c r="H1512" i="1"/>
  <c r="H1448" i="1"/>
  <c r="H1650" i="1"/>
  <c r="H1586" i="1"/>
  <c r="H1785" i="1"/>
  <c r="H1721" i="1"/>
  <c r="H1877" i="1"/>
  <c r="H2001" i="1"/>
  <c r="H2053" i="1"/>
  <c r="H280" i="1"/>
  <c r="H446" i="1"/>
  <c r="H1192" i="1"/>
  <c r="H1353" i="1"/>
  <c r="H1826" i="1"/>
  <c r="H415" i="1"/>
  <c r="H119" i="1"/>
  <c r="H832" i="1"/>
  <c r="H278" i="1"/>
  <c r="H588" i="1"/>
  <c r="H413" i="1"/>
  <c r="H341" i="1"/>
  <c r="H269" i="1"/>
  <c r="H205" i="1"/>
  <c r="H141" i="1"/>
  <c r="H77" i="1"/>
  <c r="H563" i="1"/>
  <c r="H499" i="1"/>
  <c r="H926" i="1"/>
  <c r="H392" i="1"/>
  <c r="H558" i="1"/>
  <c r="H681" i="1"/>
  <c r="H976" i="1"/>
  <c r="H1659" i="1"/>
  <c r="H1933" i="1"/>
  <c r="H295" i="1"/>
  <c r="H557" i="1"/>
  <c r="H712" i="1"/>
  <c r="H206" i="1"/>
  <c r="H436" i="1"/>
  <c r="H364" i="1"/>
  <c r="H300" i="1"/>
  <c r="H236" i="1"/>
  <c r="H172" i="1"/>
  <c r="H108" i="1"/>
  <c r="H530" i="1"/>
  <c r="H466" i="1"/>
  <c r="H885" i="1"/>
  <c r="H312" i="1"/>
  <c r="H833" i="1"/>
  <c r="H1040" i="1"/>
  <c r="H1457" i="1"/>
  <c r="H1967" i="1"/>
  <c r="H95" i="1"/>
  <c r="H816" i="1"/>
  <c r="H198" i="1"/>
  <c r="H26" i="1"/>
  <c r="I26" i="1" s="1"/>
  <c r="H323" i="1"/>
  <c r="H251" i="1"/>
  <c r="H187" i="1"/>
  <c r="H123" i="1"/>
  <c r="H302" i="1"/>
  <c r="H53" i="1"/>
  <c r="H845" i="1"/>
  <c r="H20" i="1"/>
  <c r="H22" i="1"/>
  <c r="H401" i="1"/>
  <c r="H96" i="1"/>
  <c r="H761" i="1"/>
  <c r="H1064" i="1"/>
  <c r="H1521" i="1"/>
  <c r="H1778" i="1"/>
  <c r="H31" i="1"/>
  <c r="H230" i="1"/>
  <c r="H846" i="1"/>
  <c r="H637" i="1"/>
  <c r="H98" i="1"/>
  <c r="H18" i="1"/>
  <c r="H32" i="1"/>
  <c r="H48" i="1"/>
  <c r="H729" i="1"/>
  <c r="H1016" i="1"/>
  <c r="H1497" i="1"/>
  <c r="H1746" i="1"/>
  <c r="H407" i="1"/>
  <c r="H589" i="1"/>
  <c r="H784" i="1"/>
  <c r="H688" i="1"/>
  <c r="H624" i="1"/>
  <c r="H940" i="1"/>
  <c r="H1143" i="1"/>
  <c r="H1079" i="1"/>
  <c r="H1015" i="1"/>
  <c r="H1259" i="1"/>
  <c r="H1416" i="1"/>
  <c r="H1344" i="1"/>
  <c r="H1560" i="1"/>
  <c r="H1496" i="1"/>
  <c r="H1432" i="1"/>
  <c r="H1634" i="1"/>
  <c r="H1570" i="1"/>
  <c r="H1769" i="1"/>
  <c r="H1705" i="1"/>
  <c r="H1905" i="1"/>
  <c r="H1985" i="1"/>
  <c r="H2073" i="1"/>
  <c r="H192" i="1"/>
  <c r="H841" i="1"/>
  <c r="H1096" i="1"/>
  <c r="H1537" i="1"/>
  <c r="H1698" i="1"/>
  <c r="H343" i="1"/>
  <c r="H581" i="1"/>
  <c r="H704" i="1"/>
  <c r="H214" i="1"/>
  <c r="H532" i="1"/>
  <c r="H397" i="1"/>
  <c r="H325" i="1"/>
  <c r="H253" i="1"/>
  <c r="H189" i="1"/>
  <c r="H125" i="1"/>
  <c r="H61" i="1"/>
  <c r="H547" i="1"/>
  <c r="H483" i="1"/>
  <c r="H910" i="1"/>
  <c r="H288" i="1"/>
  <c r="H470" i="1"/>
  <c r="H965" i="1"/>
  <c r="H1409" i="1"/>
  <c r="H1579" i="1"/>
  <c r="H2026" i="1"/>
  <c r="H215" i="1"/>
  <c r="H485" i="1"/>
  <c r="H390" i="1"/>
  <c r="H126" i="1"/>
  <c r="H420" i="1"/>
  <c r="H348" i="1"/>
  <c r="H284" i="1"/>
  <c r="H220" i="1"/>
  <c r="H156" i="1"/>
  <c r="H92" i="1"/>
  <c r="H578" i="1"/>
  <c r="H514" i="1"/>
  <c r="H933" i="1"/>
  <c r="H869" i="1"/>
  <c r="H208" i="1"/>
  <c r="H713" i="1"/>
  <c r="H1252" i="1"/>
  <c r="H1627" i="1"/>
  <c r="H359" i="1"/>
  <c r="H573" i="1"/>
  <c r="H30" i="1"/>
  <c r="H134" i="1"/>
  <c r="H419" i="1"/>
  <c r="H299" i="1"/>
  <c r="H235" i="1"/>
  <c r="H171" i="1"/>
  <c r="H107" i="1"/>
  <c r="H150" i="1"/>
  <c r="H946" i="1"/>
  <c r="H945" i="1"/>
  <c r="H74" i="1"/>
  <c r="H72" i="1"/>
  <c r="H400" i="1"/>
  <c r="H550" i="1"/>
  <c r="H689" i="1"/>
  <c r="H1276" i="1"/>
  <c r="H1473" i="1"/>
  <c r="H1706" i="1"/>
  <c r="H375" i="1"/>
  <c r="H565" i="1"/>
  <c r="H776" i="1"/>
  <c r="H680" i="1"/>
  <c r="H616" i="1"/>
  <c r="H1199" i="1"/>
  <c r="H1135" i="1"/>
  <c r="H1071" i="1"/>
  <c r="H1007" i="1"/>
  <c r="H1251" i="1"/>
  <c r="H1408" i="1"/>
  <c r="H1336" i="1"/>
  <c r="H1552" i="1"/>
  <c r="H1488" i="1"/>
  <c r="H1690" i="1"/>
  <c r="H1626" i="1"/>
  <c r="H1825" i="1"/>
  <c r="H1761" i="1"/>
  <c r="H1697" i="1"/>
  <c r="H1940" i="1"/>
  <c r="H1977" i="1"/>
  <c r="H2083" i="1"/>
  <c r="H152" i="1"/>
  <c r="H793" i="1"/>
  <c r="H1056" i="1"/>
  <c r="H1481" i="1"/>
  <c r="H1916" i="1"/>
  <c r="H303" i="1"/>
  <c r="H541" i="1"/>
  <c r="H438" i="1"/>
  <c r="H182" i="1"/>
  <c r="H389" i="1"/>
  <c r="H317" i="1"/>
  <c r="H245" i="1"/>
  <c r="H181" i="1"/>
  <c r="H117" i="1"/>
  <c r="H45" i="1"/>
  <c r="H539" i="1"/>
  <c r="H475" i="1"/>
  <c r="H902" i="1"/>
  <c r="H224" i="1"/>
  <c r="H913" i="1"/>
  <c r="H1184" i="1"/>
  <c r="H1289" i="1"/>
  <c r="H1810" i="1"/>
  <c r="H2071" i="1"/>
  <c r="H175" i="1"/>
  <c r="H453" i="1"/>
  <c r="H358" i="1"/>
  <c r="H86" i="1"/>
  <c r="H412" i="1"/>
  <c r="H340" i="1"/>
  <c r="H276" i="1"/>
  <c r="H212" i="1"/>
  <c r="H148" i="1"/>
  <c r="H84" i="1"/>
  <c r="H570" i="1"/>
  <c r="H506" i="1"/>
  <c r="H925" i="1"/>
  <c r="H861" i="1"/>
  <c r="H144" i="1"/>
  <c r="H665" i="1"/>
  <c r="H1212" i="1"/>
  <c r="H1587" i="1"/>
  <c r="H319" i="1"/>
  <c r="H533" i="1"/>
  <c r="H414" i="1"/>
  <c r="H102" i="1"/>
  <c r="H403" i="1"/>
  <c r="H291" i="1"/>
  <c r="H227" i="1"/>
  <c r="H163" i="1"/>
  <c r="H99" i="1"/>
  <c r="H759" i="1"/>
  <c r="H35" i="1"/>
  <c r="H21" i="1"/>
  <c r="H14" i="1"/>
  <c r="H542" i="1"/>
  <c r="H352" i="1"/>
  <c r="H510" i="1"/>
  <c r="H641" i="1"/>
  <c r="H1228" i="1"/>
  <c r="H1433" i="1"/>
  <c r="H1836" i="1"/>
  <c r="H327" i="1"/>
  <c r="H525" i="1"/>
  <c r="H768" i="1"/>
  <c r="H672" i="1"/>
  <c r="H608" i="1"/>
  <c r="H1191" i="1"/>
  <c r="H1127" i="1"/>
  <c r="H1063" i="1"/>
  <c r="H999" i="1"/>
  <c r="H1243" i="1"/>
  <c r="H1400" i="1"/>
  <c r="H1328" i="1"/>
  <c r="H1544" i="1"/>
  <c r="H1480" i="1"/>
  <c r="H1682" i="1"/>
  <c r="H1618" i="1"/>
  <c r="H1817" i="1"/>
  <c r="H1753" i="1"/>
  <c r="H1859" i="1"/>
  <c r="H1942" i="1"/>
  <c r="H1969" i="1"/>
  <c r="H2094" i="1"/>
  <c r="H104" i="1"/>
  <c r="H745" i="1"/>
  <c r="H1008" i="1"/>
  <c r="H1441" i="1"/>
  <c r="H1961" i="1"/>
  <c r="H263" i="1"/>
  <c r="H509" i="1"/>
  <c r="H406" i="1"/>
  <c r="H29" i="1"/>
  <c r="H381" i="1"/>
  <c r="H309" i="1"/>
  <c r="H237" i="1"/>
  <c r="H173" i="1"/>
  <c r="H109" i="1"/>
  <c r="H37" i="1"/>
  <c r="H531" i="1"/>
  <c r="H467" i="1"/>
  <c r="H886" i="1"/>
  <c r="H176" i="1"/>
  <c r="H865" i="1"/>
  <c r="H1152" i="1"/>
  <c r="H1529" i="1"/>
  <c r="H1786" i="1"/>
  <c r="H439" i="1"/>
  <c r="H135" i="1"/>
  <c r="H912" i="1"/>
  <c r="H326" i="1"/>
  <c r="H54" i="1"/>
  <c r="H404" i="1"/>
  <c r="H332" i="1"/>
  <c r="H268" i="1"/>
  <c r="H204" i="1"/>
  <c r="H140" i="1"/>
  <c r="H76" i="1"/>
  <c r="H562" i="1"/>
  <c r="H498" i="1"/>
  <c r="H917" i="1"/>
  <c r="H853" i="1"/>
  <c r="H566" i="1"/>
  <c r="H609" i="1"/>
  <c r="H1385" i="1"/>
  <c r="H1802" i="1"/>
  <c r="H271" i="1"/>
  <c r="H493" i="1"/>
  <c r="H374" i="1"/>
  <c r="H70" i="1"/>
  <c r="H387" i="1"/>
  <c r="H283" i="1"/>
  <c r="H219" i="1"/>
  <c r="H155" i="1"/>
  <c r="H91" i="1"/>
  <c r="H15" i="1"/>
  <c r="H372" i="1"/>
  <c r="H13" i="1"/>
  <c r="H19" i="1"/>
  <c r="H1903" i="1"/>
  <c r="H304" i="1"/>
  <c r="H462" i="1"/>
  <c r="H973" i="1"/>
  <c r="H1401" i="1"/>
  <c r="H1651" i="1"/>
  <c r="H1945" i="1"/>
  <c r="H279" i="1"/>
  <c r="H373" i="1"/>
  <c r="H52" i="1"/>
  <c r="H51" i="1"/>
  <c r="H97" i="1"/>
  <c r="H17" i="1"/>
  <c r="H248" i="1"/>
  <c r="H905" i="1"/>
  <c r="H941" i="1"/>
  <c r="H1361" i="1"/>
  <c r="H1611" i="1"/>
  <c r="H1986" i="1"/>
  <c r="H231" i="1"/>
  <c r="H928" i="1"/>
  <c r="H752" i="1"/>
  <c r="H656" i="1"/>
  <c r="H972" i="1"/>
  <c r="H1175" i="1"/>
  <c r="H1111" i="1"/>
  <c r="H1047" i="1"/>
  <c r="H983" i="1"/>
  <c r="H1227" i="1"/>
  <c r="H1384" i="1"/>
  <c r="H1312" i="1"/>
  <c r="H1528" i="1"/>
  <c r="H1464" i="1"/>
  <c r="H1666" i="1"/>
  <c r="H1602" i="1"/>
  <c r="H1801" i="1"/>
  <c r="H1737" i="1"/>
  <c r="H1843" i="1"/>
  <c r="H1960" i="1"/>
  <c r="H2025" i="1"/>
  <c r="H368" i="1"/>
  <c r="H582" i="1"/>
  <c r="H657" i="1"/>
  <c r="H1220" i="1"/>
  <c r="H1643" i="1"/>
  <c r="H2054" i="1"/>
  <c r="H191" i="1"/>
  <c r="H920" i="1"/>
  <c r="H342" i="1"/>
  <c r="H94" i="1"/>
  <c r="H429" i="1"/>
  <c r="H357" i="1"/>
  <c r="H285" i="1"/>
  <c r="H221" i="1"/>
  <c r="H157" i="1"/>
  <c r="H93" i="1"/>
  <c r="H579" i="1"/>
  <c r="H515" i="1"/>
  <c r="H451" i="1"/>
  <c r="H870" i="1"/>
  <c r="H88" i="1"/>
  <c r="H777" i="1"/>
  <c r="H1072" i="1"/>
  <c r="H1449" i="1"/>
  <c r="H1714" i="1"/>
  <c r="H367" i="1"/>
  <c r="H79" i="1"/>
  <c r="H840" i="1"/>
  <c r="H270" i="1"/>
  <c r="H548" i="1"/>
  <c r="H388" i="1"/>
  <c r="H316" i="1"/>
  <c r="H252" i="1"/>
  <c r="H188" i="1"/>
  <c r="H124" i="1"/>
  <c r="H60" i="1"/>
  <c r="H546" i="1"/>
  <c r="H482" i="1"/>
  <c r="H901" i="1"/>
  <c r="H408" i="1"/>
  <c r="H454" i="1"/>
  <c r="H1160" i="1"/>
  <c r="H1553" i="1"/>
  <c r="H1722" i="1"/>
  <c r="H199" i="1"/>
  <c r="H904" i="1"/>
  <c r="H564" i="1"/>
  <c r="H355" i="1"/>
  <c r="H267" i="1"/>
  <c r="H203" i="1"/>
  <c r="H139" i="1"/>
  <c r="H301" i="1"/>
  <c r="H36" i="1"/>
  <c r="H449" i="1"/>
  <c r="H73" i="1"/>
  <c r="H151" i="1"/>
  <c r="H184" i="1"/>
  <c r="H857" i="1"/>
  <c r="H1168" i="1"/>
  <c r="H1321" i="1"/>
  <c r="H1571" i="1"/>
  <c r="H2041" i="1"/>
  <c r="H183" i="1"/>
  <c r="H888" i="1"/>
  <c r="H744" i="1"/>
  <c r="H648" i="1"/>
  <c r="H964" i="1"/>
  <c r="H1167" i="1"/>
  <c r="H1103" i="1"/>
  <c r="H1039" i="1"/>
  <c r="H1205" i="1"/>
  <c r="H1219" i="1"/>
  <c r="H1376" i="1"/>
  <c r="H1304" i="1"/>
  <c r="H1520" i="1"/>
  <c r="H1456" i="1"/>
  <c r="H1658" i="1"/>
  <c r="H1594" i="1"/>
  <c r="H1793" i="1"/>
  <c r="H1729" i="1"/>
  <c r="H1835" i="1"/>
  <c r="H2009" i="1"/>
  <c r="H2040" i="1"/>
  <c r="H328" i="1"/>
  <c r="H494" i="1"/>
  <c r="H601" i="1"/>
  <c r="H1393" i="1"/>
  <c r="H1603" i="1"/>
  <c r="H2084" i="1"/>
  <c r="H159" i="1"/>
  <c r="H880" i="1"/>
  <c r="H310" i="1"/>
  <c r="H62" i="1"/>
  <c r="H421" i="1"/>
  <c r="H349" i="1"/>
  <c r="H277" i="1"/>
  <c r="H213" i="1"/>
  <c r="H149" i="1"/>
  <c r="H85" i="1"/>
  <c r="H571" i="1"/>
  <c r="H507" i="1"/>
  <c r="H934" i="1"/>
  <c r="H440" i="1"/>
  <c r="H40" i="1"/>
  <c r="H721" i="1"/>
  <c r="H1024" i="1"/>
  <c r="H1691" i="1"/>
  <c r="H1844" i="1"/>
  <c r="H335" i="1"/>
  <c r="H39" i="1"/>
  <c r="H800" i="1"/>
  <c r="H238" i="1"/>
  <c r="H524" i="1"/>
  <c r="H380" i="1"/>
  <c r="H308" i="1"/>
  <c r="H244" i="1"/>
  <c r="H180" i="1"/>
  <c r="H116" i="1"/>
  <c r="H44" i="1"/>
  <c r="H538" i="1"/>
  <c r="H474" i="1"/>
  <c r="H893" i="1"/>
  <c r="H360" i="1"/>
  <c r="H897" i="1"/>
  <c r="H1104" i="1"/>
  <c r="H1513" i="1"/>
  <c r="H1906" i="1"/>
  <c r="H143" i="1"/>
  <c r="H864" i="1"/>
  <c r="H262" i="1"/>
  <c r="H516" i="1"/>
  <c r="H339" i="1"/>
  <c r="H259" i="1"/>
  <c r="H195" i="1"/>
  <c r="H131" i="1"/>
  <c r="H824" i="1"/>
  <c r="H1151" i="1"/>
  <c r="H1424" i="1"/>
  <c r="H1440" i="1"/>
  <c r="H1713" i="1"/>
  <c r="H232" i="1"/>
  <c r="H1762" i="1"/>
  <c r="H246" i="1"/>
  <c r="H261" i="1"/>
  <c r="H555" i="1"/>
  <c r="H518" i="1"/>
  <c r="H1994" i="1"/>
  <c r="H166" i="1"/>
  <c r="H228" i="1"/>
  <c r="H522" i="1"/>
  <c r="H769" i="1"/>
  <c r="H55" i="1"/>
  <c r="H307" i="1"/>
  <c r="H75" i="1"/>
  <c r="H569" i="1"/>
  <c r="H505" i="1"/>
  <c r="H932" i="1"/>
  <c r="H868" i="1"/>
  <c r="H432" i="1"/>
  <c r="H80" i="1"/>
  <c r="H737" i="1"/>
  <c r="H984" i="1"/>
  <c r="H1465" i="1"/>
  <c r="H2002" i="1"/>
  <c r="H287" i="1"/>
  <c r="H501" i="1"/>
  <c r="H398" i="1"/>
  <c r="H174" i="1"/>
  <c r="H331" i="1"/>
  <c r="H402" i="1"/>
  <c r="H338" i="1"/>
  <c r="H274" i="1"/>
  <c r="H210" i="1"/>
  <c r="H146" i="1"/>
  <c r="H82" i="1"/>
  <c r="H576" i="1"/>
  <c r="H512" i="1"/>
  <c r="H272" i="1"/>
  <c r="H486" i="1"/>
  <c r="H617" i="1"/>
  <c r="H1305" i="1"/>
  <c r="H409" i="1"/>
  <c r="H337" i="1"/>
  <c r="H273" i="1"/>
  <c r="H209" i="1"/>
  <c r="H145" i="1"/>
  <c r="H81" i="1"/>
  <c r="H575" i="1"/>
  <c r="H503" i="1"/>
  <c r="H930" i="1"/>
  <c r="H866" i="1"/>
  <c r="H802" i="1"/>
  <c r="H738" i="1"/>
  <c r="H674" i="1"/>
  <c r="H610" i="1"/>
  <c r="H1193" i="1"/>
  <c r="H1129" i="1"/>
  <c r="H1065" i="1"/>
  <c r="H1001" i="1"/>
  <c r="H1245" i="1"/>
  <c r="H1402" i="1"/>
  <c r="H1338" i="1"/>
  <c r="H1554" i="1"/>
  <c r="H1482" i="1"/>
  <c r="H1676" i="1"/>
  <c r="H1612" i="1"/>
  <c r="H1811" i="1"/>
  <c r="H492" i="1"/>
  <c r="H919" i="1"/>
  <c r="H855" i="1"/>
  <c r="H791" i="1"/>
  <c r="H727" i="1"/>
  <c r="H663" i="1"/>
  <c r="H599" i="1"/>
  <c r="H1182" i="1"/>
  <c r="H1118" i="1"/>
  <c r="H1054" i="1"/>
  <c r="H1119" i="1"/>
  <c r="H1392" i="1"/>
  <c r="H1674" i="1"/>
  <c r="H1851" i="1"/>
  <c r="H64" i="1"/>
  <c r="H1978" i="1"/>
  <c r="H118" i="1"/>
  <c r="H523" i="1"/>
  <c r="H817" i="1"/>
  <c r="H399" i="1"/>
  <c r="H580" i="1"/>
  <c r="H196" i="1"/>
  <c r="H490" i="1"/>
  <c r="H949" i="1"/>
  <c r="H461" i="1"/>
  <c r="H275" i="1"/>
  <c r="H67" i="1"/>
  <c r="H561" i="1"/>
  <c r="H497" i="1"/>
  <c r="H924" i="1"/>
  <c r="H860" i="1"/>
  <c r="H384" i="1"/>
  <c r="H590" i="1"/>
  <c r="H673" i="1"/>
  <c r="H1244" i="1"/>
  <c r="H1635" i="1"/>
  <c r="H1970" i="1"/>
  <c r="H247" i="1"/>
  <c r="H594" i="1"/>
  <c r="H382" i="1"/>
  <c r="H142" i="1"/>
  <c r="H443" i="1"/>
  <c r="H315" i="1"/>
  <c r="H394" i="1"/>
  <c r="H330" i="1"/>
  <c r="H266" i="1"/>
  <c r="H202" i="1"/>
  <c r="H138" i="1"/>
  <c r="H568" i="1"/>
  <c r="H504" i="1"/>
  <c r="H240" i="1"/>
  <c r="H929" i="1"/>
  <c r="H1200" i="1"/>
  <c r="H1852" i="1"/>
  <c r="H393" i="1"/>
  <c r="H329" i="1"/>
  <c r="H265" i="1"/>
  <c r="H201" i="1"/>
  <c r="H137" i="1"/>
  <c r="H567" i="1"/>
  <c r="H495" i="1"/>
  <c r="H922" i="1"/>
  <c r="H858" i="1"/>
  <c r="H794" i="1"/>
  <c r="H730" i="1"/>
  <c r="H666" i="1"/>
  <c r="H602" i="1"/>
  <c r="H1185" i="1"/>
  <c r="H1121" i="1"/>
  <c r="H1057" i="1"/>
  <c r="H993" i="1"/>
  <c r="H1237" i="1"/>
  <c r="H1394" i="1"/>
  <c r="H1330" i="1"/>
  <c r="H1546" i="1"/>
  <c r="H1474" i="1"/>
  <c r="H1668" i="1"/>
  <c r="H1604" i="1"/>
  <c r="H1803" i="1"/>
  <c r="H484" i="1"/>
  <c r="H911" i="1"/>
  <c r="H847" i="1"/>
  <c r="H783" i="1"/>
  <c r="H719" i="1"/>
  <c r="H655" i="1"/>
  <c r="H971" i="1"/>
  <c r="H1174" i="1"/>
  <c r="H1110" i="1"/>
  <c r="H1046" i="1"/>
  <c r="H982" i="1"/>
  <c r="H1226" i="1"/>
  <c r="H632" i="1"/>
  <c r="H1023" i="1"/>
  <c r="H1288" i="1"/>
  <c r="H1578" i="1"/>
  <c r="H1993" i="1"/>
  <c r="H1136" i="1"/>
  <c r="H71" i="1"/>
  <c r="H405" i="1"/>
  <c r="H133" i="1"/>
  <c r="H918" i="1"/>
  <c r="H1236" i="1"/>
  <c r="H517" i="1"/>
  <c r="H356" i="1"/>
  <c r="H100" i="1"/>
  <c r="H877" i="1"/>
  <c r="H1667" i="1"/>
  <c r="H158" i="1"/>
  <c r="H179" i="1"/>
  <c r="H43" i="1"/>
  <c r="H537" i="1"/>
  <c r="H473" i="1"/>
  <c r="H900" i="1"/>
  <c r="H836" i="1"/>
  <c r="H256" i="1"/>
  <c r="H921" i="1"/>
  <c r="H1176" i="1"/>
  <c r="H1345" i="1"/>
  <c r="H1770" i="1"/>
  <c r="H431" i="1"/>
  <c r="H127" i="1"/>
  <c r="H808" i="1"/>
  <c r="H286" i="1"/>
  <c r="H46" i="1"/>
  <c r="H395" i="1"/>
  <c r="H434" i="1"/>
  <c r="H370" i="1"/>
  <c r="H306" i="1"/>
  <c r="H242" i="1"/>
  <c r="H178" i="1"/>
  <c r="H114" i="1"/>
  <c r="H50" i="1"/>
  <c r="H544" i="1"/>
  <c r="H25" i="1"/>
  <c r="H112" i="1"/>
  <c r="H801" i="1"/>
  <c r="H1048" i="1"/>
  <c r="H441" i="1"/>
  <c r="H369" i="1"/>
  <c r="H305" i="1"/>
  <c r="H241" i="1"/>
  <c r="H177" i="1"/>
  <c r="H113" i="1"/>
  <c r="H49" i="1"/>
  <c r="H535" i="1"/>
  <c r="H471" i="1"/>
  <c r="H898" i="1"/>
  <c r="H834" i="1"/>
  <c r="H770" i="1"/>
  <c r="H706" i="1"/>
  <c r="H642" i="1"/>
  <c r="H958" i="1"/>
  <c r="H1161" i="1"/>
  <c r="H1097" i="1"/>
  <c r="H1033" i="1"/>
  <c r="H1277" i="1"/>
  <c r="H1213" i="1"/>
  <c r="H1370" i="1"/>
  <c r="H1306" i="1"/>
  <c r="H1514" i="1"/>
  <c r="H1442" i="1"/>
  <c r="H1644" i="1"/>
  <c r="H1580" i="1"/>
  <c r="H1771" i="1"/>
  <c r="H460" i="1"/>
  <c r="H887" i="1"/>
  <c r="H823" i="1"/>
  <c r="H695" i="1"/>
  <c r="H631" i="1"/>
  <c r="H947" i="1"/>
  <c r="H1150" i="1"/>
  <c r="H1086" i="1"/>
  <c r="H600" i="1"/>
  <c r="H991" i="1"/>
  <c r="H1536" i="1"/>
  <c r="H1809" i="1"/>
  <c r="H2023" i="1"/>
  <c r="H1268" i="1"/>
  <c r="H469" i="1"/>
  <c r="H365" i="1"/>
  <c r="H101" i="1"/>
  <c r="H878" i="1"/>
  <c r="H1489" i="1"/>
  <c r="H872" i="1"/>
  <c r="H324" i="1"/>
  <c r="H68" i="1"/>
  <c r="H837" i="1"/>
  <c r="H1754" i="1"/>
  <c r="H38" i="1"/>
  <c r="H147" i="1"/>
  <c r="H445" i="1"/>
  <c r="H529" i="1"/>
  <c r="H465" i="1"/>
  <c r="H892" i="1"/>
  <c r="H828" i="1"/>
  <c r="H216" i="1"/>
  <c r="H873" i="1"/>
  <c r="H1128" i="1"/>
  <c r="H1297" i="1"/>
  <c r="H1730" i="1"/>
  <c r="H391" i="1"/>
  <c r="H87" i="1"/>
  <c r="H728" i="1"/>
  <c r="H254" i="1"/>
  <c r="H572" i="1"/>
  <c r="H379" i="1"/>
  <c r="H426" i="1"/>
  <c r="H362" i="1"/>
  <c r="H298" i="1"/>
  <c r="H234" i="1"/>
  <c r="H170" i="1"/>
  <c r="H106" i="1"/>
  <c r="H42" i="1"/>
  <c r="H536" i="1"/>
  <c r="H424" i="1"/>
  <c r="H56" i="1"/>
  <c r="H753" i="1"/>
  <c r="H1000" i="1"/>
  <c r="H433" i="1"/>
  <c r="H361" i="1"/>
  <c r="H297" i="1"/>
  <c r="H233" i="1"/>
  <c r="H169" i="1"/>
  <c r="H105" i="1"/>
  <c r="H41" i="1"/>
  <c r="H527" i="1"/>
  <c r="H463" i="1"/>
  <c r="H890" i="1"/>
  <c r="H826" i="1"/>
  <c r="H762" i="1"/>
  <c r="H698" i="1"/>
  <c r="H634" i="1"/>
  <c r="H950" i="1"/>
  <c r="H1153" i="1"/>
  <c r="H1089" i="1"/>
  <c r="H1025" i="1"/>
  <c r="H1269" i="1"/>
  <c r="H1283" i="1"/>
  <c r="H1362" i="1"/>
  <c r="H1298" i="1"/>
  <c r="H1506" i="1"/>
  <c r="H1434" i="1"/>
  <c r="H1636" i="1"/>
  <c r="H1572" i="1"/>
  <c r="H1763" i="1"/>
  <c r="H452" i="1"/>
  <c r="H879" i="1"/>
  <c r="H815" i="1"/>
  <c r="H751" i="1"/>
  <c r="H687" i="1"/>
  <c r="H623" i="1"/>
  <c r="H939" i="1"/>
  <c r="H1142" i="1"/>
  <c r="H1078" i="1"/>
  <c r="H1014" i="1"/>
  <c r="H1258" i="1"/>
  <c r="H1415" i="1"/>
  <c r="H63" i="1"/>
  <c r="H1267" i="1"/>
  <c r="H1777" i="1"/>
  <c r="H1313" i="1"/>
  <c r="H333" i="1"/>
  <c r="H344" i="1"/>
  <c r="H422" i="1"/>
  <c r="H586" i="1"/>
  <c r="H423" i="1"/>
  <c r="H115" i="1"/>
  <c r="H521" i="1"/>
  <c r="H884" i="1"/>
  <c r="H168" i="1"/>
  <c r="H1080" i="1"/>
  <c r="H1860" i="1"/>
  <c r="H47" i="1"/>
  <c r="H222" i="1"/>
  <c r="H363" i="1"/>
  <c r="H354" i="1"/>
  <c r="H226" i="1"/>
  <c r="H528" i="1"/>
  <c r="H574" i="1"/>
  <c r="H1260" i="1"/>
  <c r="H353" i="1"/>
  <c r="H225" i="1"/>
  <c r="H519" i="1"/>
  <c r="H882" i="1"/>
  <c r="H754" i="1"/>
  <c r="H626" i="1"/>
  <c r="H1145" i="1"/>
  <c r="H1017" i="1"/>
  <c r="H1418" i="1"/>
  <c r="H1290" i="1"/>
  <c r="H1566" i="1"/>
  <c r="H1827" i="1"/>
  <c r="H935" i="1"/>
  <c r="H807" i="1"/>
  <c r="H679" i="1"/>
  <c r="H1198" i="1"/>
  <c r="H1070" i="1"/>
  <c r="H1282" i="1"/>
  <c r="H1423" i="1"/>
  <c r="H1343" i="1"/>
  <c r="H1559" i="1"/>
  <c r="H1487" i="1"/>
  <c r="H1689" i="1"/>
  <c r="H1625" i="1"/>
  <c r="H1816" i="1"/>
  <c r="H1752" i="1"/>
  <c r="H1858" i="1"/>
  <c r="H1924" i="1"/>
  <c r="H1984" i="1"/>
  <c r="H2075" i="1"/>
  <c r="H822" i="1"/>
  <c r="H758" i="1"/>
  <c r="H694" i="1"/>
  <c r="H630" i="1"/>
  <c r="H938" i="1"/>
  <c r="H1141" i="1"/>
  <c r="H1077" i="1"/>
  <c r="H1013" i="1"/>
  <c r="H1257" i="1"/>
  <c r="H1414" i="1"/>
  <c r="H1350" i="1"/>
  <c r="H1286" i="1"/>
  <c r="H1494" i="1"/>
  <c r="H1430" i="1"/>
  <c r="H1632" i="1"/>
  <c r="H1568" i="1"/>
  <c r="H1767" i="1"/>
  <c r="H1703" i="1"/>
  <c r="H1929" i="1"/>
  <c r="H1983" i="1"/>
  <c r="H2077" i="1"/>
  <c r="H789" i="1"/>
  <c r="H725" i="1"/>
  <c r="H661" i="1"/>
  <c r="H969" i="1"/>
  <c r="H1172" i="1"/>
  <c r="H1108" i="1"/>
  <c r="H1044" i="1"/>
  <c r="H980" i="1"/>
  <c r="H1224" i="1"/>
  <c r="H1381" i="1"/>
  <c r="H696" i="1"/>
  <c r="H1352" i="1"/>
  <c r="H1913" i="1"/>
  <c r="H383" i="1"/>
  <c r="H197" i="1"/>
  <c r="H633" i="1"/>
  <c r="H428" i="1"/>
  <c r="H458" i="1"/>
  <c r="H720" i="1"/>
  <c r="H59" i="1"/>
  <c r="H489" i="1"/>
  <c r="H852" i="1"/>
  <c r="H534" i="1"/>
  <c r="H1417" i="1"/>
  <c r="H2046" i="1"/>
  <c r="H896" i="1"/>
  <c r="H110" i="1"/>
  <c r="H322" i="1"/>
  <c r="H194" i="1"/>
  <c r="H66" i="1"/>
  <c r="H496" i="1"/>
  <c r="H881" i="1"/>
  <c r="H321" i="1"/>
  <c r="H193" i="1"/>
  <c r="H65" i="1"/>
  <c r="H487" i="1"/>
  <c r="H850" i="1"/>
  <c r="H722" i="1"/>
  <c r="H937" i="1"/>
  <c r="H1113" i="1"/>
  <c r="H985" i="1"/>
  <c r="H1386" i="1"/>
  <c r="H1530" i="1"/>
  <c r="H1660" i="1"/>
  <c r="H1795" i="1"/>
  <c r="H903" i="1"/>
  <c r="H775" i="1"/>
  <c r="H647" i="1"/>
  <c r="H1166" i="1"/>
  <c r="H1038" i="1"/>
  <c r="H1266" i="1"/>
  <c r="H1399" i="1"/>
  <c r="H1327" i="1"/>
  <c r="H1543" i="1"/>
  <c r="H1471" i="1"/>
  <c r="H1673" i="1"/>
  <c r="H1609" i="1"/>
  <c r="H1800" i="1"/>
  <c r="H1736" i="1"/>
  <c r="H1842" i="1"/>
  <c r="H1951" i="1"/>
  <c r="H1968" i="1"/>
  <c r="H2093" i="1"/>
  <c r="H806" i="1"/>
  <c r="H742" i="1"/>
  <c r="H678" i="1"/>
  <c r="H614" i="1"/>
  <c r="H1189" i="1"/>
  <c r="H1125" i="1"/>
  <c r="H1061" i="1"/>
  <c r="H997" i="1"/>
  <c r="H1241" i="1"/>
  <c r="H1398" i="1"/>
  <c r="H1334" i="1"/>
  <c r="H1550" i="1"/>
  <c r="H1478" i="1"/>
  <c r="H1680" i="1"/>
  <c r="H1616" i="1"/>
  <c r="H1815" i="1"/>
  <c r="H1751" i="1"/>
  <c r="H1857" i="1"/>
  <c r="H1950" i="1"/>
  <c r="H2011" i="1"/>
  <c r="H2092" i="1"/>
  <c r="H773" i="1"/>
  <c r="H709" i="1"/>
  <c r="H645" i="1"/>
  <c r="H953" i="1"/>
  <c r="H1156" i="1"/>
  <c r="H1092" i="1"/>
  <c r="H1028" i="1"/>
  <c r="H1272" i="1"/>
  <c r="H1208" i="1"/>
  <c r="H664" i="1"/>
  <c r="H1320" i="1"/>
  <c r="H1944" i="1"/>
  <c r="H223" i="1"/>
  <c r="H165" i="1"/>
  <c r="H1112" i="1"/>
  <c r="H396" i="1"/>
  <c r="H909" i="1"/>
  <c r="H334" i="1"/>
  <c r="H481" i="1"/>
  <c r="H844" i="1"/>
  <c r="H478" i="1"/>
  <c r="H1377" i="1"/>
  <c r="H24" i="1"/>
  <c r="H848" i="1"/>
  <c r="H78" i="1"/>
  <c r="H442" i="1"/>
  <c r="H314" i="1"/>
  <c r="H186" i="1"/>
  <c r="H58" i="1"/>
  <c r="H488" i="1"/>
  <c r="H849" i="1"/>
  <c r="H33" i="1"/>
  <c r="I33" i="1" s="1"/>
  <c r="H313" i="1"/>
  <c r="H185" i="1"/>
  <c r="H57" i="1"/>
  <c r="H479" i="1"/>
  <c r="H842" i="1"/>
  <c r="H714" i="1"/>
  <c r="H966" i="1"/>
  <c r="H1105" i="1"/>
  <c r="H977" i="1"/>
  <c r="H1378" i="1"/>
  <c r="H1522" i="1"/>
  <c r="H1652" i="1"/>
  <c r="H1779" i="1"/>
  <c r="H895" i="1"/>
  <c r="H767" i="1"/>
  <c r="H639" i="1"/>
  <c r="H1158" i="1"/>
  <c r="H1030" i="1"/>
  <c r="H1250" i="1"/>
  <c r="H1391" i="1"/>
  <c r="H1319" i="1"/>
  <c r="H1527" i="1"/>
  <c r="H1463" i="1"/>
  <c r="H1665" i="1"/>
  <c r="H1601" i="1"/>
  <c r="H1792" i="1"/>
  <c r="H1728" i="1"/>
  <c r="H1834" i="1"/>
  <c r="H1943" i="1"/>
  <c r="H2032" i="1"/>
  <c r="H862" i="1"/>
  <c r="H798" i="1"/>
  <c r="H734" i="1"/>
  <c r="H670" i="1"/>
  <c r="H606" i="1"/>
  <c r="H1181" i="1"/>
  <c r="H1117" i="1"/>
  <c r="H1053" i="1"/>
  <c r="H989" i="1"/>
  <c r="H1233" i="1"/>
  <c r="H1390" i="1"/>
  <c r="H1326" i="1"/>
  <c r="H1542" i="1"/>
  <c r="H1470" i="1"/>
  <c r="H1672" i="1"/>
  <c r="H1608" i="1"/>
  <c r="H1807" i="1"/>
  <c r="H1743" i="1"/>
  <c r="H1849" i="1"/>
  <c r="H1953" i="1"/>
  <c r="H2031" i="1"/>
  <c r="H829" i="1"/>
  <c r="H765" i="1"/>
  <c r="H701" i="1"/>
  <c r="H629" i="1"/>
  <c r="H1148" i="1"/>
  <c r="H1084" i="1"/>
  <c r="H1020" i="1"/>
  <c r="H1264" i="1"/>
  <c r="H1421" i="1"/>
  <c r="H948" i="1"/>
  <c r="H1504" i="1"/>
  <c r="H2061" i="1"/>
  <c r="H792" i="1"/>
  <c r="H69" i="1"/>
  <c r="H1619" i="1"/>
  <c r="H292" i="1"/>
  <c r="H264" i="1"/>
  <c r="H435" i="1"/>
  <c r="H585" i="1"/>
  <c r="H457" i="1"/>
  <c r="H820" i="1"/>
  <c r="H825" i="1"/>
  <c r="H1545" i="1"/>
  <c r="H351" i="1"/>
  <c r="H23" i="1"/>
  <c r="H540" i="1"/>
  <c r="H418" i="1"/>
  <c r="H290" i="1"/>
  <c r="H162" i="1"/>
  <c r="H592" i="1"/>
  <c r="H376" i="1"/>
  <c r="H697" i="1"/>
  <c r="H425" i="1"/>
  <c r="H289" i="1"/>
  <c r="H161" i="1"/>
  <c r="H591" i="1"/>
  <c r="H455" i="1"/>
  <c r="H818" i="1"/>
  <c r="H690" i="1"/>
  <c r="H942" i="1"/>
  <c r="H1081" i="1"/>
  <c r="H1261" i="1"/>
  <c r="H1354" i="1"/>
  <c r="H1498" i="1"/>
  <c r="H1628" i="1"/>
  <c r="H508" i="1"/>
  <c r="H871" i="1"/>
  <c r="H743" i="1"/>
  <c r="H615" i="1"/>
  <c r="H1134" i="1"/>
  <c r="H1022" i="1"/>
  <c r="H1242" i="1"/>
  <c r="H1383" i="1"/>
  <c r="H1311" i="1"/>
  <c r="H1519" i="1"/>
  <c r="H1455" i="1"/>
  <c r="H1657" i="1"/>
  <c r="H1593" i="1"/>
  <c r="H1784" i="1"/>
  <c r="H1720" i="1"/>
  <c r="H1876" i="1"/>
  <c r="H1959" i="1"/>
  <c r="H2024" i="1"/>
  <c r="H854" i="1"/>
  <c r="H790" i="1"/>
  <c r="H726" i="1"/>
  <c r="H662" i="1"/>
  <c r="H598" i="1"/>
  <c r="H1173" i="1"/>
  <c r="H1109" i="1"/>
  <c r="H1045" i="1"/>
  <c r="H981" i="1"/>
  <c r="H1225" i="1"/>
  <c r="H1382" i="1"/>
  <c r="H1318" i="1"/>
  <c r="H1526" i="1"/>
  <c r="H1462" i="1"/>
  <c r="H1664" i="1"/>
  <c r="H1600" i="1"/>
  <c r="H1799" i="1"/>
  <c r="H1735" i="1"/>
  <c r="H1841" i="1"/>
  <c r="H1958" i="1"/>
  <c r="H2034" i="1"/>
  <c r="H821" i="1"/>
  <c r="H757" i="1"/>
  <c r="H693" i="1"/>
  <c r="H621" i="1"/>
  <c r="H975" i="1"/>
  <c r="H1140" i="1"/>
  <c r="H1076" i="1"/>
  <c r="H1012" i="1"/>
  <c r="H1256" i="1"/>
  <c r="H1413" i="1"/>
  <c r="H1087" i="1"/>
  <c r="H1642" i="1"/>
  <c r="H889" i="1"/>
  <c r="H556" i="1"/>
  <c r="H491" i="1"/>
  <c r="H255" i="1"/>
  <c r="H164" i="1"/>
  <c r="H992" i="1"/>
  <c r="H243" i="1"/>
  <c r="H553" i="1"/>
  <c r="H916" i="1"/>
  <c r="H336" i="1"/>
  <c r="H625" i="1"/>
  <c r="H1595" i="1"/>
  <c r="H207" i="1"/>
  <c r="H350" i="1"/>
  <c r="H427" i="1"/>
  <c r="H386" i="1"/>
  <c r="H258" i="1"/>
  <c r="H130" i="1"/>
  <c r="H560" i="1"/>
  <c r="H200" i="1"/>
  <c r="H1144" i="1"/>
  <c r="H385" i="1"/>
  <c r="H257" i="1"/>
  <c r="H129" i="1"/>
  <c r="H559" i="1"/>
  <c r="H914" i="1"/>
  <c r="H786" i="1"/>
  <c r="H658" i="1"/>
  <c r="H1177" i="1"/>
  <c r="H1049" i="1"/>
  <c r="H1229" i="1"/>
  <c r="H1322" i="1"/>
  <c r="H1466" i="1"/>
  <c r="H1596" i="1"/>
  <c r="H476" i="1"/>
  <c r="H839" i="1"/>
  <c r="H711" i="1"/>
  <c r="H963" i="1"/>
  <c r="H1102" i="1"/>
  <c r="H998" i="1"/>
  <c r="H1218" i="1"/>
  <c r="H1359" i="1"/>
  <c r="H1295" i="1"/>
  <c r="H1503" i="1"/>
  <c r="H1439" i="1"/>
  <c r="H1641" i="1"/>
  <c r="H1577" i="1"/>
  <c r="H1768" i="1"/>
  <c r="H1704" i="1"/>
  <c r="H1912" i="1"/>
  <c r="H2000" i="1"/>
  <c r="H2052" i="1"/>
  <c r="H838" i="1"/>
  <c r="H774" i="1"/>
  <c r="H710" i="1"/>
  <c r="H646" i="1"/>
  <c r="H962" i="1"/>
  <c r="H1157" i="1"/>
  <c r="H1093" i="1"/>
  <c r="H1029" i="1"/>
  <c r="H1273" i="1"/>
  <c r="H1209" i="1"/>
  <c r="H1366" i="1"/>
  <c r="H1302" i="1"/>
  <c r="H1510" i="1"/>
  <c r="H1446" i="1"/>
  <c r="H1648" i="1"/>
  <c r="H1584" i="1"/>
  <c r="H1783" i="1"/>
  <c r="H1719" i="1"/>
  <c r="H1911" i="1"/>
  <c r="H1999" i="1"/>
  <c r="H2051" i="1"/>
  <c r="H805" i="1"/>
  <c r="H741" i="1"/>
  <c r="H677" i="1"/>
  <c r="H605" i="1"/>
  <c r="H1188" i="1"/>
  <c r="H1124" i="1"/>
  <c r="H1060" i="1"/>
  <c r="H996" i="1"/>
  <c r="H1240" i="1"/>
  <c r="H1397" i="1"/>
  <c r="H1055" i="1"/>
  <c r="H1610" i="1"/>
  <c r="H705" i="1"/>
  <c r="H437" i="1"/>
  <c r="H459" i="1"/>
  <c r="H103" i="1"/>
  <c r="H132" i="1"/>
  <c r="H1329" i="1"/>
  <c r="H211" i="1"/>
  <c r="H545" i="1"/>
  <c r="H908" i="1"/>
  <c r="H296" i="1"/>
  <c r="H957" i="1"/>
  <c r="H1818" i="1"/>
  <c r="H167" i="1"/>
  <c r="H318" i="1"/>
  <c r="H411" i="1"/>
  <c r="H378" i="1"/>
  <c r="H250" i="1"/>
  <c r="H122" i="1"/>
  <c r="H552" i="1"/>
  <c r="H160" i="1"/>
  <c r="H1088" i="1"/>
  <c r="H377" i="1"/>
  <c r="H249" i="1"/>
  <c r="H121" i="1"/>
  <c r="H551" i="1"/>
  <c r="H906" i="1"/>
  <c r="H778" i="1"/>
  <c r="H650" i="1"/>
  <c r="H1169" i="1"/>
  <c r="H1041" i="1"/>
  <c r="H1221" i="1"/>
  <c r="H1314" i="1"/>
  <c r="H1450" i="1"/>
  <c r="H1588" i="1"/>
  <c r="H468" i="1"/>
  <c r="H831" i="1"/>
  <c r="H703" i="1"/>
  <c r="H955" i="1"/>
  <c r="H1094" i="1"/>
  <c r="H990" i="1"/>
  <c r="H1210" i="1"/>
  <c r="H1351" i="1"/>
  <c r="H1287" i="1"/>
  <c r="H1495" i="1"/>
  <c r="H1431" i="1"/>
  <c r="H1633" i="1"/>
  <c r="H1569" i="1"/>
  <c r="H1760" i="1"/>
  <c r="H1696" i="1"/>
  <c r="H1904" i="1"/>
  <c r="H1992" i="1"/>
  <c r="H2063" i="1"/>
  <c r="H830" i="1"/>
  <c r="H766" i="1"/>
  <c r="H702" i="1"/>
  <c r="H638" i="1"/>
  <c r="H954" i="1"/>
  <c r="H1149" i="1"/>
  <c r="H1085" i="1"/>
  <c r="H1021" i="1"/>
  <c r="H1265" i="1"/>
  <c r="H1422" i="1"/>
  <c r="H1358" i="1"/>
  <c r="H1294" i="1"/>
  <c r="H1502" i="1"/>
  <c r="H1438" i="1"/>
  <c r="H1640" i="1"/>
  <c r="H1576" i="1"/>
  <c r="H1775" i="1"/>
  <c r="H1711" i="1"/>
  <c r="H1915" i="1"/>
  <c r="H1991" i="1"/>
  <c r="H2062" i="1"/>
  <c r="H797" i="1"/>
  <c r="H733" i="1"/>
  <c r="H669" i="1"/>
  <c r="H597" i="1"/>
  <c r="H1180" i="1"/>
  <c r="H1116" i="1"/>
  <c r="H1052" i="1"/>
  <c r="H988" i="1"/>
  <c r="H1232" i="1"/>
  <c r="H1235" i="1"/>
  <c r="H128" i="1"/>
  <c r="H83" i="1"/>
  <c r="H1032" i="1"/>
  <c r="H347" i="1"/>
  <c r="H520" i="1"/>
  <c r="H217" i="1"/>
  <c r="H746" i="1"/>
  <c r="H1410" i="1"/>
  <c r="H927" i="1"/>
  <c r="H1062" i="1"/>
  <c r="H1551" i="1"/>
  <c r="H1808" i="1"/>
  <c r="H1976" i="1"/>
  <c r="H686" i="1"/>
  <c r="H1069" i="1"/>
  <c r="H1342" i="1"/>
  <c r="H1624" i="1"/>
  <c r="H1938" i="1"/>
  <c r="H717" i="1"/>
  <c r="H1100" i="1"/>
  <c r="H1389" i="1"/>
  <c r="H1317" i="1"/>
  <c r="H1533" i="1"/>
  <c r="H1469" i="1"/>
  <c r="H1671" i="1"/>
  <c r="H1607" i="1"/>
  <c r="H1806" i="1"/>
  <c r="H1742" i="1"/>
  <c r="H1848" i="1"/>
  <c r="H1965" i="1"/>
  <c r="H2030" i="1"/>
  <c r="H804" i="1"/>
  <c r="H740" i="1"/>
  <c r="H676" i="1"/>
  <c r="H612" i="1"/>
  <c r="H1195" i="1"/>
  <c r="H1131" i="1"/>
  <c r="H1059" i="1"/>
  <c r="H995" i="1"/>
  <c r="H1239" i="1"/>
  <c r="H1396" i="1"/>
  <c r="H1332" i="1"/>
  <c r="H1548" i="1"/>
  <c r="H1484" i="1"/>
  <c r="H1686" i="1"/>
  <c r="H1622" i="1"/>
  <c r="H1821" i="1"/>
  <c r="H1757" i="1"/>
  <c r="H1830" i="1"/>
  <c r="H1936" i="1"/>
  <c r="H1973" i="1"/>
  <c r="H2089" i="1"/>
  <c r="H923" i="1"/>
  <c r="H859" i="1"/>
  <c r="H795" i="1"/>
  <c r="H731" i="1"/>
  <c r="H667" i="1"/>
  <c r="H603" i="1"/>
  <c r="H1186" i="1"/>
  <c r="H1122" i="1"/>
  <c r="H1058" i="1"/>
  <c r="H994" i="1"/>
  <c r="H1238" i="1"/>
  <c r="H1395" i="1"/>
  <c r="H1331" i="1"/>
  <c r="H1547" i="1"/>
  <c r="H1483" i="1"/>
  <c r="H1677" i="1"/>
  <c r="H1613" i="1"/>
  <c r="H1812" i="1"/>
  <c r="H1748" i="1"/>
  <c r="H1854" i="1"/>
  <c r="H1963" i="1"/>
  <c r="H2028" i="1"/>
  <c r="H1755" i="1"/>
  <c r="H1861" i="1"/>
  <c r="H1946" i="1"/>
  <c r="H2027" i="1"/>
  <c r="H294" i="1"/>
  <c r="H346" i="1"/>
  <c r="H89" i="1"/>
  <c r="H1562" i="1"/>
  <c r="H1274" i="1"/>
  <c r="H1472" i="1"/>
  <c r="H1738" i="1"/>
  <c r="H577" i="1"/>
  <c r="H1505" i="1"/>
  <c r="H410" i="1"/>
  <c r="H320" i="1"/>
  <c r="H153" i="1"/>
  <c r="H682" i="1"/>
  <c r="H1346" i="1"/>
  <c r="H863" i="1"/>
  <c r="H1006" i="1"/>
  <c r="H1511" i="1"/>
  <c r="H1776" i="1"/>
  <c r="H2045" i="1"/>
  <c r="H654" i="1"/>
  <c r="H1037" i="1"/>
  <c r="H1310" i="1"/>
  <c r="H1592" i="1"/>
  <c r="H2007" i="1"/>
  <c r="H685" i="1"/>
  <c r="H1068" i="1"/>
  <c r="H1373" i="1"/>
  <c r="H1309" i="1"/>
  <c r="H1525" i="1"/>
  <c r="H1461" i="1"/>
  <c r="H1663" i="1"/>
  <c r="H1599" i="1"/>
  <c r="H1798" i="1"/>
  <c r="H1734" i="1"/>
  <c r="H1840" i="1"/>
  <c r="H1957" i="1"/>
  <c r="H2037" i="1"/>
  <c r="H796" i="1"/>
  <c r="H732" i="1"/>
  <c r="H668" i="1"/>
  <c r="H604" i="1"/>
  <c r="H1187" i="1"/>
  <c r="H1123" i="1"/>
  <c r="H1051" i="1"/>
  <c r="H987" i="1"/>
  <c r="H1231" i="1"/>
  <c r="H1388" i="1"/>
  <c r="H1324" i="1"/>
  <c r="H1540" i="1"/>
  <c r="H1476" i="1"/>
  <c r="H1678" i="1"/>
  <c r="H1614" i="1"/>
  <c r="H1813" i="1"/>
  <c r="H1749" i="1"/>
  <c r="H1855" i="1"/>
  <c r="H1948" i="1"/>
  <c r="H2015" i="1"/>
  <c r="H2090" i="1"/>
  <c r="H915" i="1"/>
  <c r="H851" i="1"/>
  <c r="H787" i="1"/>
  <c r="H723" i="1"/>
  <c r="H659" i="1"/>
  <c r="H595" i="1"/>
  <c r="H1178" i="1"/>
  <c r="H1114" i="1"/>
  <c r="H1050" i="1"/>
  <c r="H986" i="1"/>
  <c r="H1230" i="1"/>
  <c r="H1387" i="1"/>
  <c r="H1323" i="1"/>
  <c r="H1539" i="1"/>
  <c r="H1475" i="1"/>
  <c r="H1669" i="1"/>
  <c r="H1605" i="1"/>
  <c r="H1804" i="1"/>
  <c r="H1740" i="1"/>
  <c r="H1846" i="1"/>
  <c r="H1955" i="1"/>
  <c r="H2043" i="1"/>
  <c r="H1747" i="1"/>
  <c r="H1853" i="1"/>
  <c r="H1962" i="1"/>
  <c r="H2042" i="1"/>
  <c r="H1745" i="1"/>
  <c r="H513" i="1"/>
  <c r="H1932" i="1"/>
  <c r="H526" i="1"/>
  <c r="H618" i="1"/>
  <c r="H799" i="1"/>
  <c r="H1479" i="1"/>
  <c r="H1675" i="1"/>
  <c r="H554" i="1"/>
  <c r="H876" i="1"/>
  <c r="H549" i="1"/>
  <c r="H218" i="1"/>
  <c r="H1285" i="1"/>
  <c r="H511" i="1"/>
  <c r="H1137" i="1"/>
  <c r="H1684" i="1"/>
  <c r="H671" i="1"/>
  <c r="H1407" i="1"/>
  <c r="H1681" i="1"/>
  <c r="H1850" i="1"/>
  <c r="H814" i="1"/>
  <c r="H1197" i="1"/>
  <c r="H1249" i="1"/>
  <c r="H1486" i="1"/>
  <c r="H1759" i="1"/>
  <c r="H2081" i="1"/>
  <c r="H961" i="1"/>
  <c r="H1280" i="1"/>
  <c r="H1349" i="1"/>
  <c r="H1426" i="1"/>
  <c r="H1501" i="1"/>
  <c r="H1437" i="1"/>
  <c r="H1639" i="1"/>
  <c r="H1575" i="1"/>
  <c r="H1774" i="1"/>
  <c r="H1710" i="1"/>
  <c r="H1920" i="1"/>
  <c r="H1990" i="1"/>
  <c r="H2064" i="1"/>
  <c r="H772" i="1"/>
  <c r="H708" i="1"/>
  <c r="H644" i="1"/>
  <c r="H960" i="1"/>
  <c r="H1163" i="1"/>
  <c r="H1091" i="1"/>
  <c r="H1027" i="1"/>
  <c r="H1271" i="1"/>
  <c r="H1207" i="1"/>
  <c r="H1364" i="1"/>
  <c r="H1300" i="1"/>
  <c r="H1516" i="1"/>
  <c r="H1452" i="1"/>
  <c r="H1654" i="1"/>
  <c r="H1590" i="1"/>
  <c r="H1789" i="1"/>
  <c r="H1725" i="1"/>
  <c r="H1831" i="1"/>
  <c r="H2005" i="1"/>
  <c r="H2057" i="1"/>
  <c r="H464" i="1"/>
  <c r="H891" i="1"/>
  <c r="H827" i="1"/>
  <c r="H763" i="1"/>
  <c r="H699" i="1"/>
  <c r="H635" i="1"/>
  <c r="H951" i="1"/>
  <c r="H1154" i="1"/>
  <c r="H1090" i="1"/>
  <c r="H1026" i="1"/>
  <c r="H1270" i="1"/>
  <c r="H1206" i="1"/>
  <c r="H1363" i="1"/>
  <c r="H1299" i="1"/>
  <c r="H1515" i="1"/>
  <c r="H1443" i="1"/>
  <c r="H1645" i="1"/>
  <c r="H1581" i="1"/>
  <c r="H1780" i="1"/>
  <c r="H1716" i="1"/>
  <c r="H1918" i="1"/>
  <c r="H1988" i="1"/>
  <c r="H2067" i="1"/>
  <c r="H1723" i="1"/>
  <c r="H1907" i="1"/>
  <c r="H1995" i="1"/>
  <c r="H2069" i="1"/>
  <c r="H293" i="1"/>
  <c r="H190" i="1"/>
  <c r="H345" i="1"/>
  <c r="H1009" i="1"/>
  <c r="H1190" i="1"/>
  <c r="H366" i="1"/>
  <c r="H502" i="1"/>
  <c r="H812" i="1"/>
  <c r="H430" i="1"/>
  <c r="H154" i="1"/>
  <c r="H417" i="1"/>
  <c r="H447" i="1"/>
  <c r="H1073" i="1"/>
  <c r="H1620" i="1"/>
  <c r="H607" i="1"/>
  <c r="H1375" i="1"/>
  <c r="H1649" i="1"/>
  <c r="H1868" i="1"/>
  <c r="H782" i="1"/>
  <c r="H1165" i="1"/>
  <c r="H1217" i="1"/>
  <c r="H1454" i="1"/>
  <c r="H1727" i="1"/>
  <c r="H813" i="1"/>
  <c r="H1196" i="1"/>
  <c r="H1248" i="1"/>
  <c r="H1341" i="1"/>
  <c r="H1557" i="1"/>
  <c r="H1493" i="1"/>
  <c r="H1429" i="1"/>
  <c r="H1631" i="1"/>
  <c r="H1567" i="1"/>
  <c r="H1766" i="1"/>
  <c r="H1702" i="1"/>
  <c r="H1928" i="1"/>
  <c r="H1982" i="1"/>
  <c r="H2079" i="1"/>
  <c r="H764" i="1"/>
  <c r="H700" i="1"/>
  <c r="H952" i="1"/>
  <c r="H1155" i="1"/>
  <c r="H1083" i="1"/>
  <c r="H1019" i="1"/>
  <c r="H1263" i="1"/>
  <c r="H1420" i="1"/>
  <c r="H1356" i="1"/>
  <c r="H1292" i="1"/>
  <c r="H1508" i="1"/>
  <c r="H1444" i="1"/>
  <c r="H1646" i="1"/>
  <c r="H1582" i="1"/>
  <c r="H1781" i="1"/>
  <c r="H1717" i="1"/>
  <c r="H1909" i="1"/>
  <c r="H1997" i="1"/>
  <c r="H2049" i="1"/>
  <c r="H456" i="1"/>
  <c r="H883" i="1"/>
  <c r="H819" i="1"/>
  <c r="H755" i="1"/>
  <c r="H691" i="1"/>
  <c r="H627" i="1"/>
  <c r="H943" i="1"/>
  <c r="H1146" i="1"/>
  <c r="H1082" i="1"/>
  <c r="H1018" i="1"/>
  <c r="H1262" i="1"/>
  <c r="H1419" i="1"/>
  <c r="H1355" i="1"/>
  <c r="H1291" i="1"/>
  <c r="H1507" i="1"/>
  <c r="H1435" i="1"/>
  <c r="H1637" i="1"/>
  <c r="H1573" i="1"/>
  <c r="H1772" i="1"/>
  <c r="H1708" i="1"/>
  <c r="H1926" i="1"/>
  <c r="H1980" i="1"/>
  <c r="H2086" i="1"/>
  <c r="H1715" i="1"/>
  <c r="H1917" i="1"/>
  <c r="H1987" i="1"/>
  <c r="H2085" i="1"/>
  <c r="H477" i="1"/>
  <c r="H239" i="1"/>
  <c r="H120" i="1"/>
  <c r="H90" i="1"/>
  <c r="H874" i="1"/>
  <c r="H1819" i="1"/>
  <c r="H587" i="1"/>
  <c r="H584" i="1"/>
  <c r="H500" i="1"/>
  <c r="H1585" i="1"/>
  <c r="H718" i="1"/>
  <c r="H1374" i="1"/>
  <c r="H1833" i="1"/>
  <c r="H1132" i="1"/>
  <c r="H1325" i="1"/>
  <c r="H1477" i="1"/>
  <c r="H1615" i="1"/>
  <c r="H1750" i="1"/>
  <c r="H1949" i="1"/>
  <c r="H2091" i="1"/>
  <c r="H684" i="1"/>
  <c r="H1203" i="1"/>
  <c r="H1067" i="1"/>
  <c r="H1247" i="1"/>
  <c r="H1340" i="1"/>
  <c r="H1492" i="1"/>
  <c r="H1630" i="1"/>
  <c r="H1765" i="1"/>
  <c r="H1927" i="1"/>
  <c r="H2087" i="1"/>
  <c r="H867" i="1"/>
  <c r="H739" i="1"/>
  <c r="H611" i="1"/>
  <c r="H1130" i="1"/>
  <c r="H1002" i="1"/>
  <c r="H1403" i="1"/>
  <c r="H1555" i="1"/>
  <c r="H1685" i="1"/>
  <c r="H1820" i="1"/>
  <c r="H1862" i="1"/>
  <c r="H2016" i="1"/>
  <c r="H1699" i="1"/>
  <c r="H1971" i="1"/>
  <c r="H281" i="1"/>
  <c r="H1004" i="1"/>
  <c r="H1445" i="1"/>
  <c r="H1718" i="1"/>
  <c r="H780" i="1"/>
  <c r="H1171" i="1"/>
  <c r="H1215" i="1"/>
  <c r="H1460" i="1"/>
  <c r="H1733" i="1"/>
  <c r="H472" i="1"/>
  <c r="H707" i="1"/>
  <c r="H1098" i="1"/>
  <c r="H1371" i="1"/>
  <c r="H1653" i="1"/>
  <c r="H1908" i="1"/>
  <c r="H1837" i="1"/>
  <c r="H1939" i="1"/>
  <c r="H1688" i="1"/>
  <c r="H1216" i="1"/>
  <c r="H1687" i="1"/>
  <c r="H1694" i="1"/>
  <c r="H756" i="1"/>
  <c r="H1011" i="1"/>
  <c r="H1564" i="1"/>
  <c r="H1574" i="1"/>
  <c r="H448" i="1"/>
  <c r="H683" i="1"/>
  <c r="H1074" i="1"/>
  <c r="H1347" i="1"/>
  <c r="H1629" i="1"/>
  <c r="H2097" i="1"/>
  <c r="H2096" i="1"/>
  <c r="H260" i="1"/>
  <c r="H649" i="1"/>
  <c r="H735" i="1"/>
  <c r="H1744" i="1"/>
  <c r="H622" i="1"/>
  <c r="H1558" i="1"/>
  <c r="H1975" i="1"/>
  <c r="H1036" i="1"/>
  <c r="H1301" i="1"/>
  <c r="H1453" i="1"/>
  <c r="H1591" i="1"/>
  <c r="H1726" i="1"/>
  <c r="H2006" i="1"/>
  <c r="H788" i="1"/>
  <c r="H660" i="1"/>
  <c r="H1179" i="1"/>
  <c r="H1043" i="1"/>
  <c r="H1223" i="1"/>
  <c r="H1316" i="1"/>
  <c r="H1468" i="1"/>
  <c r="H1606" i="1"/>
  <c r="H1741" i="1"/>
  <c r="H1964" i="1"/>
  <c r="H480" i="1"/>
  <c r="H843" i="1"/>
  <c r="H715" i="1"/>
  <c r="H967" i="1"/>
  <c r="H1106" i="1"/>
  <c r="H978" i="1"/>
  <c r="H1379" i="1"/>
  <c r="H1531" i="1"/>
  <c r="H1661" i="1"/>
  <c r="H1796" i="1"/>
  <c r="H1838" i="1"/>
  <c r="H2056" i="1"/>
  <c r="H1845" i="1"/>
  <c r="H2055" i="1"/>
  <c r="H371" i="1"/>
  <c r="H1126" i="1"/>
  <c r="H1712" i="1"/>
  <c r="H970" i="1"/>
  <c r="H1518" i="1"/>
  <c r="H2059" i="1"/>
  <c r="H1293" i="1"/>
  <c r="H1583" i="1"/>
  <c r="H1998" i="1"/>
  <c r="H652" i="1"/>
  <c r="H1035" i="1"/>
  <c r="H1308" i="1"/>
  <c r="H1598" i="1"/>
  <c r="H1956" i="1"/>
  <c r="H835" i="1"/>
  <c r="H959" i="1"/>
  <c r="H1278" i="1"/>
  <c r="H1523" i="1"/>
  <c r="H1788" i="1"/>
  <c r="H2048" i="1"/>
  <c r="H2047" i="1"/>
  <c r="H583" i="1"/>
  <c r="H1234" i="1"/>
  <c r="H1133" i="1"/>
  <c r="H781" i="1"/>
  <c r="H1549" i="1"/>
  <c r="H1822" i="1"/>
  <c r="H1974" i="1"/>
  <c r="H628" i="1"/>
  <c r="H1147" i="1"/>
  <c r="H1412" i="1"/>
  <c r="H1436" i="1"/>
  <c r="H1709" i="1"/>
  <c r="H1989" i="1"/>
  <c r="H811" i="1"/>
  <c r="H1202" i="1"/>
  <c r="H1254" i="1"/>
  <c r="H1499" i="1"/>
  <c r="H1764" i="1"/>
  <c r="H1935" i="1"/>
  <c r="H1925" i="1"/>
  <c r="H785" i="1"/>
  <c r="H810" i="1"/>
  <c r="H1335" i="1"/>
  <c r="H2008" i="1"/>
  <c r="H1101" i="1"/>
  <c r="H1656" i="1"/>
  <c r="H749" i="1"/>
  <c r="H1405" i="1"/>
  <c r="H1541" i="1"/>
  <c r="H1679" i="1"/>
  <c r="H1814" i="1"/>
  <c r="H1856" i="1"/>
  <c r="H2012" i="1"/>
  <c r="H748" i="1"/>
  <c r="H620" i="1"/>
  <c r="H1139" i="1"/>
  <c r="H1003" i="1"/>
  <c r="H1404" i="1"/>
  <c r="H1556" i="1"/>
  <c r="H1428" i="1"/>
  <c r="H1693" i="1"/>
  <c r="H1701" i="1"/>
  <c r="H1981" i="1"/>
  <c r="H931" i="1"/>
  <c r="H803" i="1"/>
  <c r="H675" i="1"/>
  <c r="H1194" i="1"/>
  <c r="H1066" i="1"/>
  <c r="H1246" i="1"/>
  <c r="H1339" i="1"/>
  <c r="H1491" i="1"/>
  <c r="H1621" i="1"/>
  <c r="H1756" i="1"/>
  <c r="H1947" i="1"/>
  <c r="H2100" i="1"/>
  <c r="H1934" i="1"/>
  <c r="H2102" i="1"/>
  <c r="H1281" i="1"/>
  <c r="H613" i="1"/>
  <c r="H1357" i="1"/>
  <c r="H1647" i="1"/>
  <c r="H1910" i="1"/>
  <c r="H716" i="1"/>
  <c r="H1099" i="1"/>
  <c r="H1372" i="1"/>
  <c r="H1662" i="1"/>
  <c r="H1839" i="1"/>
  <c r="H899" i="1"/>
  <c r="H643" i="1"/>
  <c r="H1034" i="1"/>
  <c r="H1307" i="1"/>
  <c r="H1589" i="1"/>
  <c r="H1996" i="1"/>
  <c r="H2003" i="1"/>
  <c r="H282" i="1"/>
  <c r="H1490" i="1"/>
  <c r="H750" i="1"/>
  <c r="H1695" i="1"/>
  <c r="H1333" i="1"/>
  <c r="H1623" i="1"/>
  <c r="H1937" i="1"/>
  <c r="H692" i="1"/>
  <c r="H1075" i="1"/>
  <c r="H1255" i="1"/>
  <c r="H1500" i="1"/>
  <c r="H1638" i="1"/>
  <c r="H1773" i="1"/>
  <c r="H2066" i="1"/>
  <c r="H747" i="1"/>
  <c r="H1138" i="1"/>
  <c r="H1411" i="1"/>
  <c r="H1427" i="1"/>
  <c r="H1700" i="1"/>
  <c r="H1707" i="1"/>
  <c r="H311" i="1"/>
  <c r="H1201" i="1"/>
  <c r="H1303" i="1"/>
  <c r="H2082" i="1"/>
  <c r="H1005" i="1"/>
  <c r="H1823" i="1"/>
  <c r="H653" i="1"/>
  <c r="H1365" i="1"/>
  <c r="H1517" i="1"/>
  <c r="H1655" i="1"/>
  <c r="H1790" i="1"/>
  <c r="H1832" i="1"/>
  <c r="H2058" i="1"/>
  <c r="H724" i="1"/>
  <c r="H596" i="1"/>
  <c r="H1115" i="1"/>
  <c r="H979" i="1"/>
  <c r="H1380" i="1"/>
  <c r="H1532" i="1"/>
  <c r="H1670" i="1"/>
  <c r="H1805" i="1"/>
  <c r="H1847" i="1"/>
  <c r="H2029" i="1"/>
  <c r="H907" i="1"/>
  <c r="H779" i="1"/>
  <c r="H651" i="1"/>
  <c r="H1170" i="1"/>
  <c r="H1042" i="1"/>
  <c r="H1222" i="1"/>
  <c r="H1315" i="1"/>
  <c r="H1467" i="1"/>
  <c r="H1597" i="1"/>
  <c r="H1732" i="1"/>
  <c r="H2004" i="1"/>
  <c r="H1739" i="1"/>
  <c r="H1954" i="1"/>
  <c r="H1183" i="1"/>
  <c r="H1253" i="1"/>
  <c r="H1447" i="1"/>
  <c r="H1791" i="1"/>
  <c r="H1509" i="1"/>
  <c r="H1782" i="1"/>
  <c r="H2050" i="1"/>
  <c r="H968" i="1"/>
  <c r="H1279" i="1"/>
  <c r="H1524" i="1"/>
  <c r="H1797" i="1"/>
  <c r="H2039" i="1"/>
  <c r="H771" i="1"/>
  <c r="H1162" i="1"/>
  <c r="H1214" i="1"/>
  <c r="H1451" i="1"/>
  <c r="H1724" i="1"/>
  <c r="H1731" i="1"/>
  <c r="H416" i="1"/>
  <c r="H1617" i="1"/>
  <c r="H1406" i="1"/>
  <c r="H1164" i="1"/>
  <c r="H1485" i="1"/>
  <c r="H1758" i="1"/>
  <c r="H2080" i="1"/>
  <c r="H944" i="1"/>
  <c r="H1348" i="1"/>
  <c r="H1919" i="1"/>
  <c r="H875" i="1"/>
  <c r="H619" i="1"/>
  <c r="H1010" i="1"/>
  <c r="H1563" i="1"/>
  <c r="H1828" i="1"/>
  <c r="H1972" i="1"/>
  <c r="H1979" i="1"/>
  <c r="I6" i="1"/>
  <c r="H12" i="1" s="1"/>
  <c r="B15" i="3"/>
  <c r="H1890" i="1" l="1"/>
  <c r="H1873" i="1"/>
  <c r="H1870" i="1"/>
  <c r="H1864" i="1"/>
  <c r="H1683" i="1"/>
  <c r="H1337" i="1"/>
  <c r="I1337" i="1" s="1"/>
  <c r="H1881" i="1"/>
  <c r="N1881" i="1" s="1"/>
  <c r="H1893" i="1"/>
  <c r="I1893" i="1" s="1"/>
  <c r="H1892" i="1"/>
  <c r="H1896" i="1"/>
  <c r="H1369" i="1"/>
  <c r="H1875" i="1"/>
  <c r="N1875" i="1" s="1"/>
  <c r="H1885" i="1"/>
  <c r="N1885" i="1" s="1"/>
  <c r="H1884" i="1"/>
  <c r="I1884" i="1" s="1"/>
  <c r="I1972" i="1"/>
  <c r="N1972" i="1"/>
  <c r="I944" i="1"/>
  <c r="N944" i="1"/>
  <c r="I1731" i="1"/>
  <c r="N1731" i="1"/>
  <c r="I1524" i="1"/>
  <c r="N1524" i="1"/>
  <c r="N1253" i="1"/>
  <c r="I1253" i="1"/>
  <c r="I1315" i="1"/>
  <c r="N1315" i="1"/>
  <c r="I1847" i="1"/>
  <c r="N1847" i="1"/>
  <c r="I724" i="1"/>
  <c r="N724" i="1"/>
  <c r="I1823" i="1"/>
  <c r="N1823" i="1"/>
  <c r="I1427" i="1"/>
  <c r="N1427" i="1"/>
  <c r="I1255" i="1"/>
  <c r="N1255" i="1"/>
  <c r="N1490" i="1"/>
  <c r="I1490" i="1"/>
  <c r="I899" i="1"/>
  <c r="N899" i="1"/>
  <c r="I1357" i="1"/>
  <c r="N1357" i="1"/>
  <c r="I1621" i="1"/>
  <c r="N1621" i="1"/>
  <c r="I931" i="1"/>
  <c r="N931" i="1"/>
  <c r="I1139" i="1"/>
  <c r="N1139" i="1"/>
  <c r="I1405" i="1"/>
  <c r="N1405" i="1"/>
  <c r="I1925" i="1"/>
  <c r="N1925" i="1"/>
  <c r="I1709" i="1"/>
  <c r="N1709" i="1"/>
  <c r="I781" i="1"/>
  <c r="N781" i="1"/>
  <c r="I1278" i="1"/>
  <c r="N1278" i="1"/>
  <c r="I1998" i="1"/>
  <c r="N1998" i="1"/>
  <c r="I371" i="1"/>
  <c r="N371" i="1"/>
  <c r="I1379" i="1"/>
  <c r="N1379" i="1"/>
  <c r="I1741" i="1"/>
  <c r="N1741" i="1"/>
  <c r="I788" i="1"/>
  <c r="N788" i="1"/>
  <c r="I1558" i="1"/>
  <c r="N1558" i="1"/>
  <c r="I1629" i="1"/>
  <c r="N1629" i="1"/>
  <c r="I756" i="1"/>
  <c r="N756" i="1"/>
  <c r="I1653" i="1"/>
  <c r="N1653" i="1"/>
  <c r="I1171" i="1"/>
  <c r="N1171" i="1"/>
  <c r="I2016" i="1"/>
  <c r="N2016" i="1"/>
  <c r="I611" i="1"/>
  <c r="N611" i="1"/>
  <c r="I1340" i="1"/>
  <c r="N1340" i="1"/>
  <c r="I1615" i="1"/>
  <c r="N1615" i="1"/>
  <c r="N500" i="1"/>
  <c r="I500" i="1"/>
  <c r="I477" i="1"/>
  <c r="N477" i="1"/>
  <c r="I1708" i="1"/>
  <c r="N1708" i="1"/>
  <c r="I1419" i="1"/>
  <c r="N1419" i="1"/>
  <c r="I755" i="1"/>
  <c r="N755" i="1"/>
  <c r="I1781" i="1"/>
  <c r="N1781" i="1"/>
  <c r="I1263" i="1"/>
  <c r="N1263" i="1"/>
  <c r="I1982" i="1"/>
  <c r="N1982" i="1"/>
  <c r="I1557" i="1"/>
  <c r="N1557" i="1"/>
  <c r="I1165" i="1"/>
  <c r="N1165" i="1"/>
  <c r="I447" i="1"/>
  <c r="N447" i="1"/>
  <c r="I1009" i="1"/>
  <c r="N1009" i="1"/>
  <c r="I2067" i="1"/>
  <c r="N2067" i="1"/>
  <c r="I1515" i="1"/>
  <c r="N1515" i="1"/>
  <c r="I951" i="1"/>
  <c r="N951" i="1"/>
  <c r="I2005" i="1"/>
  <c r="N2005" i="1"/>
  <c r="I1300" i="1"/>
  <c r="N1300" i="1"/>
  <c r="I644" i="1"/>
  <c r="N644" i="1"/>
  <c r="I1575" i="1"/>
  <c r="N1575" i="1"/>
  <c r="I2081" i="1"/>
  <c r="N2081" i="1"/>
  <c r="N1407" i="1"/>
  <c r="I1407" i="1"/>
  <c r="I876" i="1"/>
  <c r="N876" i="1"/>
  <c r="I513" i="1"/>
  <c r="N513" i="1"/>
  <c r="I1846" i="1"/>
  <c r="N1846" i="1"/>
  <c r="I1387" i="1"/>
  <c r="N1387" i="1"/>
  <c r="I723" i="1"/>
  <c r="N723" i="1"/>
  <c r="I1749" i="1"/>
  <c r="N1749" i="1"/>
  <c r="I1231" i="1"/>
  <c r="N1231" i="1"/>
  <c r="I796" i="1"/>
  <c r="N796" i="1"/>
  <c r="I1461" i="1"/>
  <c r="N1461" i="1"/>
  <c r="I1310" i="1"/>
  <c r="N1310" i="1"/>
  <c r="I1346" i="1"/>
  <c r="N1346" i="1"/>
  <c r="N1472" i="1"/>
  <c r="I1472" i="1"/>
  <c r="I1861" i="1"/>
  <c r="N1861" i="1"/>
  <c r="I1677" i="1"/>
  <c r="N1677" i="1"/>
  <c r="I1122" i="1"/>
  <c r="N1122" i="1"/>
  <c r="I2089" i="1"/>
  <c r="N2089" i="1"/>
  <c r="I1484" i="1"/>
  <c r="N1484" i="1"/>
  <c r="I1195" i="1"/>
  <c r="N1195" i="1"/>
  <c r="I1742" i="1"/>
  <c r="N1742" i="1"/>
  <c r="I1100" i="1"/>
  <c r="N1100" i="1"/>
  <c r="I1808" i="1"/>
  <c r="N1808" i="1"/>
  <c r="I347" i="1"/>
  <c r="N347" i="1"/>
  <c r="I1116" i="1"/>
  <c r="N1116" i="1"/>
  <c r="N1915" i="1"/>
  <c r="I1915" i="1"/>
  <c r="I1358" i="1"/>
  <c r="N1358" i="1"/>
  <c r="I702" i="1"/>
  <c r="N702" i="1"/>
  <c r="I1569" i="1"/>
  <c r="N1569" i="1"/>
  <c r="I1094" i="1"/>
  <c r="N1094" i="1"/>
  <c r="I1221" i="1"/>
  <c r="N1221" i="1"/>
  <c r="N249" i="1"/>
  <c r="I249" i="1"/>
  <c r="I411" i="1"/>
  <c r="N411" i="1"/>
  <c r="I211" i="1"/>
  <c r="N211" i="1"/>
  <c r="I1055" i="1"/>
  <c r="N1055" i="1"/>
  <c r="I677" i="1"/>
  <c r="N677" i="1"/>
  <c r="I1584" i="1"/>
  <c r="N1584" i="1"/>
  <c r="I1029" i="1"/>
  <c r="N1029" i="1"/>
  <c r="I2052" i="1"/>
  <c r="N2052" i="1"/>
  <c r="I1503" i="1"/>
  <c r="N1503" i="1"/>
  <c r="I839" i="1"/>
  <c r="N839" i="1"/>
  <c r="I658" i="1"/>
  <c r="N658" i="1"/>
  <c r="I200" i="1"/>
  <c r="N200" i="1"/>
  <c r="I1595" i="1"/>
  <c r="N1595" i="1"/>
  <c r="I255" i="1"/>
  <c r="N255" i="1"/>
  <c r="I1012" i="1"/>
  <c r="N1012" i="1"/>
  <c r="I2034" i="1"/>
  <c r="I2033" i="1" s="1"/>
  <c r="Q2033" i="1" s="1"/>
  <c r="N2034" i="1"/>
  <c r="I1526" i="1"/>
  <c r="N1526" i="1"/>
  <c r="N598" i="1"/>
  <c r="I598" i="1"/>
  <c r="I1720" i="1"/>
  <c r="N1720" i="1"/>
  <c r="I1242" i="1"/>
  <c r="N1242" i="1"/>
  <c r="N1498" i="1"/>
  <c r="I1498" i="1"/>
  <c r="I591" i="1"/>
  <c r="N591" i="1"/>
  <c r="I290" i="1"/>
  <c r="N290" i="1"/>
  <c r="I457" i="1"/>
  <c r="N457" i="1"/>
  <c r="I2061" i="1"/>
  <c r="N2061" i="1"/>
  <c r="I629" i="1"/>
  <c r="N629" i="1"/>
  <c r="I1807" i="1"/>
  <c r="N1807" i="1"/>
  <c r="I989" i="1"/>
  <c r="N989" i="1"/>
  <c r="I862" i="1"/>
  <c r="N862" i="1"/>
  <c r="I1463" i="1"/>
  <c r="N1463" i="1"/>
  <c r="I767" i="1"/>
  <c r="N767" i="1"/>
  <c r="I966" i="1"/>
  <c r="N966" i="1"/>
  <c r="I849" i="1"/>
  <c r="N849" i="1"/>
  <c r="I24" i="1"/>
  <c r="N24" i="1"/>
  <c r="I1112" i="1"/>
  <c r="N1112" i="1"/>
  <c r="I1028" i="1"/>
  <c r="N1028" i="1"/>
  <c r="I2011" i="1"/>
  <c r="N2011" i="1"/>
  <c r="I1550" i="1"/>
  <c r="N1550" i="1"/>
  <c r="I614" i="1"/>
  <c r="N614" i="1"/>
  <c r="I1736" i="1"/>
  <c r="N1736" i="1"/>
  <c r="I1266" i="1"/>
  <c r="N1266" i="1"/>
  <c r="N1530" i="1"/>
  <c r="I1530" i="1"/>
  <c r="I65" i="1"/>
  <c r="N65" i="1"/>
  <c r="I110" i="1"/>
  <c r="N110" i="1"/>
  <c r="N720" i="1"/>
  <c r="I720" i="1"/>
  <c r="I696" i="1"/>
  <c r="N696" i="1"/>
  <c r="I661" i="1"/>
  <c r="N661" i="1"/>
  <c r="I1568" i="1"/>
  <c r="N1568" i="1"/>
  <c r="I1013" i="1"/>
  <c r="N1013" i="1"/>
  <c r="I2075" i="1"/>
  <c r="I2074" i="1" s="1"/>
  <c r="P2074" i="1" s="1"/>
  <c r="N2075" i="1"/>
  <c r="I1487" i="1"/>
  <c r="N1487" i="1"/>
  <c r="N807" i="1"/>
  <c r="I807" i="1"/>
  <c r="N626" i="1"/>
  <c r="I626" i="1"/>
  <c r="I528" i="1"/>
  <c r="N528" i="1"/>
  <c r="I168" i="1"/>
  <c r="N168" i="1"/>
  <c r="I333" i="1"/>
  <c r="N333" i="1"/>
  <c r="I1078" i="1"/>
  <c r="N1078" i="1"/>
  <c r="I452" i="1"/>
  <c r="N452" i="1"/>
  <c r="I1283" i="1"/>
  <c r="N1283" i="1"/>
  <c r="I762" i="1"/>
  <c r="N762" i="1"/>
  <c r="I233" i="1"/>
  <c r="N233" i="1"/>
  <c r="I536" i="1"/>
  <c r="N536" i="1"/>
  <c r="I379" i="1"/>
  <c r="N379" i="1"/>
  <c r="I1128" i="1"/>
  <c r="N1128" i="1"/>
  <c r="I147" i="1"/>
  <c r="N147" i="1"/>
  <c r="I878" i="1"/>
  <c r="N878" i="1"/>
  <c r="N991" i="1"/>
  <c r="I991" i="1"/>
  <c r="I887" i="1"/>
  <c r="N887" i="1"/>
  <c r="I1370" i="1"/>
  <c r="N1370" i="1"/>
  <c r="I706" i="1"/>
  <c r="N706" i="1"/>
  <c r="N177" i="1"/>
  <c r="I177" i="1"/>
  <c r="N25" i="1"/>
  <c r="I25" i="1"/>
  <c r="N434" i="1"/>
  <c r="I434" i="1"/>
  <c r="I1345" i="1"/>
  <c r="N1345" i="1"/>
  <c r="I43" i="1"/>
  <c r="N43" i="1"/>
  <c r="N1236" i="1"/>
  <c r="I1236" i="1"/>
  <c r="I1288" i="1"/>
  <c r="N1288" i="1"/>
  <c r="I971" i="1"/>
  <c r="N971" i="1"/>
  <c r="I1604" i="1"/>
  <c r="N1604" i="1"/>
  <c r="I1057" i="1"/>
  <c r="N1057" i="1"/>
  <c r="I922" i="1"/>
  <c r="N922" i="1"/>
  <c r="I1852" i="1"/>
  <c r="N1852" i="1"/>
  <c r="I266" i="1"/>
  <c r="N266" i="1"/>
  <c r="I247" i="1"/>
  <c r="N247" i="1"/>
  <c r="I924" i="1"/>
  <c r="N924" i="1"/>
  <c r="I196" i="1"/>
  <c r="N196" i="1"/>
  <c r="I1851" i="1"/>
  <c r="N1851" i="1"/>
  <c r="I663" i="1"/>
  <c r="N663" i="1"/>
  <c r="I1676" i="1"/>
  <c r="N1676" i="1"/>
  <c r="I1129" i="1"/>
  <c r="N1129" i="1"/>
  <c r="I503" i="1"/>
  <c r="N503" i="1"/>
  <c r="I1305" i="1"/>
  <c r="N1305" i="1"/>
  <c r="N210" i="1"/>
  <c r="I210" i="1"/>
  <c r="I287" i="1"/>
  <c r="N287" i="1"/>
  <c r="I932" i="1"/>
  <c r="N932" i="1"/>
  <c r="I228" i="1"/>
  <c r="N228" i="1"/>
  <c r="I232" i="1"/>
  <c r="N232" i="1"/>
  <c r="I259" i="1"/>
  <c r="N259" i="1"/>
  <c r="I1104" i="1"/>
  <c r="N1104" i="1"/>
  <c r="I180" i="1"/>
  <c r="N180" i="1"/>
  <c r="I335" i="1"/>
  <c r="N335" i="1"/>
  <c r="I507" i="1"/>
  <c r="N507" i="1"/>
  <c r="N62" i="1"/>
  <c r="I62" i="1"/>
  <c r="I494" i="1"/>
  <c r="N494" i="1"/>
  <c r="I1658" i="1"/>
  <c r="N1658" i="1"/>
  <c r="I1103" i="1"/>
  <c r="N1103" i="1"/>
  <c r="I1571" i="1"/>
  <c r="N1571" i="1"/>
  <c r="I36" i="1"/>
  <c r="N36" i="1"/>
  <c r="I199" i="1"/>
  <c r="N199" i="1"/>
  <c r="N546" i="1"/>
  <c r="I546" i="1"/>
  <c r="I270" i="1"/>
  <c r="N270" i="1"/>
  <c r="I88" i="1"/>
  <c r="N88" i="1"/>
  <c r="N285" i="1"/>
  <c r="I285" i="1"/>
  <c r="N1643" i="1"/>
  <c r="I1643" i="1"/>
  <c r="I1737" i="1"/>
  <c r="N1737" i="1"/>
  <c r="I1227" i="1"/>
  <c r="N1227" i="1"/>
  <c r="I928" i="1"/>
  <c r="N928" i="1"/>
  <c r="I17" i="1"/>
  <c r="N17" i="1"/>
  <c r="I1401" i="1"/>
  <c r="N1401" i="1"/>
  <c r="I15" i="1"/>
  <c r="N15" i="1"/>
  <c r="I493" i="1"/>
  <c r="N493" i="1"/>
  <c r="N498" i="1"/>
  <c r="I498" i="1"/>
  <c r="I54" i="1"/>
  <c r="N54" i="1"/>
  <c r="I865" i="1"/>
  <c r="N865" i="1"/>
  <c r="I237" i="1"/>
  <c r="N237" i="1"/>
  <c r="N1441" i="1"/>
  <c r="I1441" i="1"/>
  <c r="I1753" i="1"/>
  <c r="N1753" i="1"/>
  <c r="N1243" i="1"/>
  <c r="I1243" i="1"/>
  <c r="I525" i="1"/>
  <c r="N525" i="1"/>
  <c r="I542" i="1"/>
  <c r="N542" i="1"/>
  <c r="N291" i="1"/>
  <c r="I291" i="1"/>
  <c r="I665" i="1"/>
  <c r="N665" i="1"/>
  <c r="I212" i="1"/>
  <c r="N212" i="1"/>
  <c r="I2071" i="1"/>
  <c r="I2070" i="1" s="1"/>
  <c r="P2070" i="1" s="1"/>
  <c r="N2071" i="1"/>
  <c r="I539" i="1"/>
  <c r="N539" i="1"/>
  <c r="I438" i="1"/>
  <c r="N438" i="1"/>
  <c r="I2083" i="1"/>
  <c r="N2083" i="1"/>
  <c r="I1488" i="1"/>
  <c r="N1488" i="1"/>
  <c r="I1199" i="1"/>
  <c r="N1199" i="1"/>
  <c r="I1276" i="1"/>
  <c r="N1276" i="1"/>
  <c r="I150" i="1"/>
  <c r="N150" i="1"/>
  <c r="I573" i="1"/>
  <c r="N573" i="1"/>
  <c r="I514" i="1"/>
  <c r="N514" i="1"/>
  <c r="I126" i="1"/>
  <c r="N126" i="1"/>
  <c r="I470" i="1"/>
  <c r="N470" i="1"/>
  <c r="I253" i="1"/>
  <c r="N253" i="1"/>
  <c r="N1698" i="1"/>
  <c r="I1698" i="1"/>
  <c r="I1705" i="1"/>
  <c r="N1705" i="1"/>
  <c r="I1416" i="1"/>
  <c r="N1416" i="1"/>
  <c r="I784" i="1"/>
  <c r="N784" i="1"/>
  <c r="I32" i="1"/>
  <c r="N32" i="1"/>
  <c r="I1521" i="1"/>
  <c r="N1521" i="1"/>
  <c r="I53" i="1"/>
  <c r="N53" i="1"/>
  <c r="I816" i="1"/>
  <c r="N816" i="1"/>
  <c r="I466" i="1"/>
  <c r="N466" i="1"/>
  <c r="I206" i="1"/>
  <c r="N206" i="1"/>
  <c r="I558" i="1"/>
  <c r="N558" i="1"/>
  <c r="I269" i="1"/>
  <c r="N269" i="1"/>
  <c r="I1826" i="1"/>
  <c r="N1826" i="1"/>
  <c r="I1721" i="1"/>
  <c r="N1721" i="1"/>
  <c r="I1211" i="1"/>
  <c r="N1211" i="1"/>
  <c r="I856" i="1"/>
  <c r="N856" i="1"/>
  <c r="I760" i="1"/>
  <c r="N760" i="1"/>
  <c r="I2080" i="1"/>
  <c r="N2080" i="1"/>
  <c r="I1183" i="1"/>
  <c r="N1183" i="1"/>
  <c r="I1805" i="1"/>
  <c r="N1805" i="1"/>
  <c r="I2058" i="1"/>
  <c r="N2058" i="1"/>
  <c r="I1005" i="1"/>
  <c r="N1005" i="1"/>
  <c r="I1411" i="1"/>
  <c r="N1411" i="1"/>
  <c r="I1075" i="1"/>
  <c r="N1075" i="1"/>
  <c r="N282" i="1"/>
  <c r="I282" i="1"/>
  <c r="I1839" i="1"/>
  <c r="N1839" i="1"/>
  <c r="I613" i="1"/>
  <c r="N613" i="1"/>
  <c r="I1491" i="1"/>
  <c r="N1491" i="1"/>
  <c r="I1981" i="1"/>
  <c r="N1981" i="1"/>
  <c r="I620" i="1"/>
  <c r="N620" i="1"/>
  <c r="I749" i="1"/>
  <c r="N749" i="1"/>
  <c r="I1935" i="1"/>
  <c r="N1935" i="1"/>
  <c r="I1436" i="1"/>
  <c r="N1436" i="1"/>
  <c r="I1133" i="1"/>
  <c r="N1133" i="1"/>
  <c r="I959" i="1"/>
  <c r="N959" i="1"/>
  <c r="I1583" i="1"/>
  <c r="N1583" i="1"/>
  <c r="I2055" i="1"/>
  <c r="N2055" i="1"/>
  <c r="I978" i="1"/>
  <c r="N978" i="1"/>
  <c r="I1606" i="1"/>
  <c r="N1606" i="1"/>
  <c r="I2006" i="1"/>
  <c r="N2006" i="1"/>
  <c r="I622" i="1"/>
  <c r="N622" i="1"/>
  <c r="I1347" i="1"/>
  <c r="N1347" i="1"/>
  <c r="I1694" i="1"/>
  <c r="N1694" i="1"/>
  <c r="I1371" i="1"/>
  <c r="N1371" i="1"/>
  <c r="I780" i="1"/>
  <c r="N780" i="1"/>
  <c r="I1862" i="1"/>
  <c r="N1862" i="1"/>
  <c r="I739" i="1"/>
  <c r="N739" i="1"/>
  <c r="I1247" i="1"/>
  <c r="N1247" i="1"/>
  <c r="I1477" i="1"/>
  <c r="N1477" i="1"/>
  <c r="N584" i="1"/>
  <c r="I584" i="1"/>
  <c r="I2085" i="1"/>
  <c r="N2085" i="1"/>
  <c r="I1772" i="1"/>
  <c r="N1772" i="1"/>
  <c r="I1262" i="1"/>
  <c r="N1262" i="1"/>
  <c r="I819" i="1"/>
  <c r="N819" i="1"/>
  <c r="I1582" i="1"/>
  <c r="N1582" i="1"/>
  <c r="I1019" i="1"/>
  <c r="N1019" i="1"/>
  <c r="I1928" i="1"/>
  <c r="N1928" i="1"/>
  <c r="I1341" i="1"/>
  <c r="N1341" i="1"/>
  <c r="I782" i="1"/>
  <c r="N782" i="1"/>
  <c r="I417" i="1"/>
  <c r="N417" i="1"/>
  <c r="N345" i="1"/>
  <c r="I345" i="1"/>
  <c r="I1988" i="1"/>
  <c r="N1988" i="1"/>
  <c r="I1299" i="1"/>
  <c r="N1299" i="1"/>
  <c r="I635" i="1"/>
  <c r="N635" i="1"/>
  <c r="I1831" i="1"/>
  <c r="N1831" i="1"/>
  <c r="I1364" i="1"/>
  <c r="N1364" i="1"/>
  <c r="I708" i="1"/>
  <c r="N708" i="1"/>
  <c r="I1639" i="1"/>
  <c r="N1639" i="1"/>
  <c r="I1759" i="1"/>
  <c r="N1759" i="1"/>
  <c r="N671" i="1"/>
  <c r="I671" i="1"/>
  <c r="I554" i="1"/>
  <c r="N554" i="1"/>
  <c r="I1745" i="1"/>
  <c r="N1745" i="1"/>
  <c r="I1740" i="1"/>
  <c r="N1740" i="1"/>
  <c r="I1230" i="1"/>
  <c r="N1230" i="1"/>
  <c r="I787" i="1"/>
  <c r="N787" i="1"/>
  <c r="I1813" i="1"/>
  <c r="N1813" i="1"/>
  <c r="I987" i="1"/>
  <c r="N987" i="1"/>
  <c r="I2037" i="1"/>
  <c r="I2036" i="1" s="1"/>
  <c r="Q2036" i="1" s="1"/>
  <c r="N2037" i="1"/>
  <c r="I1525" i="1"/>
  <c r="N1525" i="1"/>
  <c r="I1037" i="1"/>
  <c r="N1037" i="1"/>
  <c r="I682" i="1"/>
  <c r="N682" i="1"/>
  <c r="N1274" i="1"/>
  <c r="I1274" i="1"/>
  <c r="I1755" i="1"/>
  <c r="N1755" i="1"/>
  <c r="I1483" i="1"/>
  <c r="N1483" i="1"/>
  <c r="I1186" i="1"/>
  <c r="N1186" i="1"/>
  <c r="I1973" i="1"/>
  <c r="N1973" i="1"/>
  <c r="I1548" i="1"/>
  <c r="N1548" i="1"/>
  <c r="I612" i="1"/>
  <c r="N612" i="1"/>
  <c r="I1806" i="1"/>
  <c r="N1806" i="1"/>
  <c r="I717" i="1"/>
  <c r="N717" i="1"/>
  <c r="I1551" i="1"/>
  <c r="N1551" i="1"/>
  <c r="I1032" i="1"/>
  <c r="N1032" i="1"/>
  <c r="I1180" i="1"/>
  <c r="N1180" i="1"/>
  <c r="I1711" i="1"/>
  <c r="N1711" i="1"/>
  <c r="I1422" i="1"/>
  <c r="N1422" i="1"/>
  <c r="I766" i="1"/>
  <c r="N766" i="1"/>
  <c r="I1633" i="1"/>
  <c r="N1633" i="1"/>
  <c r="I955" i="1"/>
  <c r="N955" i="1"/>
  <c r="N1041" i="1"/>
  <c r="I1041" i="1"/>
  <c r="I377" i="1"/>
  <c r="N377" i="1"/>
  <c r="I318" i="1"/>
  <c r="N318" i="1"/>
  <c r="I1329" i="1"/>
  <c r="N1329" i="1"/>
  <c r="I1397" i="1"/>
  <c r="N1397" i="1"/>
  <c r="I741" i="1"/>
  <c r="N741" i="1"/>
  <c r="I1648" i="1"/>
  <c r="N1648" i="1"/>
  <c r="I1093" i="1"/>
  <c r="N1093" i="1"/>
  <c r="I2000" i="1"/>
  <c r="N2000" i="1"/>
  <c r="N1295" i="1"/>
  <c r="I1295" i="1"/>
  <c r="I476" i="1"/>
  <c r="N476" i="1"/>
  <c r="I786" i="1"/>
  <c r="N786" i="1"/>
  <c r="I560" i="1"/>
  <c r="N560" i="1"/>
  <c r="I625" i="1"/>
  <c r="N625" i="1"/>
  <c r="I491" i="1"/>
  <c r="N491" i="1"/>
  <c r="I1076" i="1"/>
  <c r="N1076" i="1"/>
  <c r="I1958" i="1"/>
  <c r="N1958" i="1"/>
  <c r="I1318" i="1"/>
  <c r="N1318" i="1"/>
  <c r="I662" i="1"/>
  <c r="N662" i="1"/>
  <c r="I1784" i="1"/>
  <c r="N1784" i="1"/>
  <c r="I1022" i="1"/>
  <c r="N1022" i="1"/>
  <c r="I1354" i="1"/>
  <c r="N1354" i="1"/>
  <c r="I161" i="1"/>
  <c r="N161" i="1"/>
  <c r="I418" i="1"/>
  <c r="N418" i="1"/>
  <c r="I585" i="1"/>
  <c r="N585" i="1"/>
  <c r="I1504" i="1"/>
  <c r="N1504" i="1"/>
  <c r="I701" i="1"/>
  <c r="N701" i="1"/>
  <c r="I1608" i="1"/>
  <c r="N1608" i="1"/>
  <c r="I1053" i="1"/>
  <c r="N1053" i="1"/>
  <c r="I2032" i="1"/>
  <c r="N2032" i="1"/>
  <c r="I1527" i="1"/>
  <c r="N1527" i="1"/>
  <c r="N895" i="1"/>
  <c r="I895" i="1"/>
  <c r="N714" i="1"/>
  <c r="I714" i="1"/>
  <c r="I488" i="1"/>
  <c r="N488" i="1"/>
  <c r="I1377" i="1"/>
  <c r="N1377" i="1"/>
  <c r="I165" i="1"/>
  <c r="N165" i="1"/>
  <c r="I1092" i="1"/>
  <c r="N1092" i="1"/>
  <c r="I1950" i="1"/>
  <c r="N1950" i="1"/>
  <c r="I1334" i="1"/>
  <c r="N1334" i="1"/>
  <c r="I678" i="1"/>
  <c r="N678" i="1"/>
  <c r="I1800" i="1"/>
  <c r="N1800" i="1"/>
  <c r="N1038" i="1"/>
  <c r="I1038" i="1"/>
  <c r="N1386" i="1"/>
  <c r="I1386" i="1"/>
  <c r="I193" i="1"/>
  <c r="N193" i="1"/>
  <c r="I896" i="1"/>
  <c r="N896" i="1"/>
  <c r="I458" i="1"/>
  <c r="N458" i="1"/>
  <c r="N1381" i="1"/>
  <c r="I1381" i="1"/>
  <c r="I725" i="1"/>
  <c r="N725" i="1"/>
  <c r="I1632" i="1"/>
  <c r="N1632" i="1"/>
  <c r="I1077" i="1"/>
  <c r="N1077" i="1"/>
  <c r="I1984" i="1"/>
  <c r="N1984" i="1"/>
  <c r="I1559" i="1"/>
  <c r="N1559" i="1"/>
  <c r="N935" i="1"/>
  <c r="I935" i="1"/>
  <c r="N754" i="1"/>
  <c r="I754" i="1"/>
  <c r="I226" i="1"/>
  <c r="N226" i="1"/>
  <c r="I884" i="1"/>
  <c r="N884" i="1"/>
  <c r="I1313" i="1"/>
  <c r="N1313" i="1"/>
  <c r="I1142" i="1"/>
  <c r="N1142" i="1"/>
  <c r="I1763" i="1"/>
  <c r="N1763" i="1"/>
  <c r="I1269" i="1"/>
  <c r="N1269" i="1"/>
  <c r="I826" i="1"/>
  <c r="N826" i="1"/>
  <c r="I297" i="1"/>
  <c r="N297" i="1"/>
  <c r="I42" i="1"/>
  <c r="N42" i="1"/>
  <c r="I572" i="1"/>
  <c r="N572" i="1"/>
  <c r="N873" i="1"/>
  <c r="I873" i="1"/>
  <c r="I38" i="1"/>
  <c r="N38" i="1"/>
  <c r="I101" i="1"/>
  <c r="N101" i="1"/>
  <c r="I600" i="1"/>
  <c r="N600" i="1"/>
  <c r="I460" i="1"/>
  <c r="N460" i="1"/>
  <c r="I1213" i="1"/>
  <c r="N1213" i="1"/>
  <c r="I770" i="1"/>
  <c r="N770" i="1"/>
  <c r="I241" i="1"/>
  <c r="N241" i="1"/>
  <c r="I544" i="1"/>
  <c r="N544" i="1"/>
  <c r="I395" i="1"/>
  <c r="N395" i="1"/>
  <c r="I1176" i="1"/>
  <c r="N1176" i="1"/>
  <c r="I179" i="1"/>
  <c r="N179" i="1"/>
  <c r="I918" i="1"/>
  <c r="N918" i="1"/>
  <c r="N1023" i="1"/>
  <c r="I1023" i="1"/>
  <c r="I655" i="1"/>
  <c r="N655" i="1"/>
  <c r="I1668" i="1"/>
  <c r="N1668" i="1"/>
  <c r="I1121" i="1"/>
  <c r="N1121" i="1"/>
  <c r="I495" i="1"/>
  <c r="N495" i="1"/>
  <c r="I1200" i="1"/>
  <c r="N1200" i="1"/>
  <c r="I330" i="1"/>
  <c r="N330" i="1"/>
  <c r="I1970" i="1"/>
  <c r="N1970" i="1"/>
  <c r="I497" i="1"/>
  <c r="N497" i="1"/>
  <c r="I580" i="1"/>
  <c r="N580" i="1"/>
  <c r="I1674" i="1"/>
  <c r="N1674" i="1"/>
  <c r="I727" i="1"/>
  <c r="N727" i="1"/>
  <c r="I1482" i="1"/>
  <c r="N1482" i="1"/>
  <c r="I1193" i="1"/>
  <c r="N1193" i="1"/>
  <c r="N575" i="1"/>
  <c r="I575" i="1"/>
  <c r="N617" i="1"/>
  <c r="I617" i="1"/>
  <c r="N274" i="1"/>
  <c r="I274" i="1"/>
  <c r="I2002" i="1"/>
  <c r="N2002" i="1"/>
  <c r="I505" i="1"/>
  <c r="N505" i="1"/>
  <c r="I166" i="1"/>
  <c r="N166" i="1"/>
  <c r="I1713" i="1"/>
  <c r="N1713" i="1"/>
  <c r="I339" i="1"/>
  <c r="N339" i="1"/>
  <c r="I897" i="1"/>
  <c r="N897" i="1"/>
  <c r="I244" i="1"/>
  <c r="N244" i="1"/>
  <c r="I1844" i="1"/>
  <c r="N1844" i="1"/>
  <c r="I571" i="1"/>
  <c r="N571" i="1"/>
  <c r="I310" i="1"/>
  <c r="N310" i="1"/>
  <c r="I328" i="1"/>
  <c r="N328" i="1"/>
  <c r="I1456" i="1"/>
  <c r="N1456" i="1"/>
  <c r="I1167" i="1"/>
  <c r="N1167" i="1"/>
  <c r="I1321" i="1"/>
  <c r="N1321" i="1"/>
  <c r="I301" i="1"/>
  <c r="N301" i="1"/>
  <c r="N1722" i="1"/>
  <c r="I1722" i="1"/>
  <c r="N60" i="1"/>
  <c r="I60" i="1"/>
  <c r="I840" i="1"/>
  <c r="N840" i="1"/>
  <c r="I870" i="1"/>
  <c r="N870" i="1"/>
  <c r="I357" i="1"/>
  <c r="N357" i="1"/>
  <c r="N1220" i="1"/>
  <c r="I1220" i="1"/>
  <c r="I1801" i="1"/>
  <c r="N1801" i="1"/>
  <c r="I983" i="1"/>
  <c r="N983" i="1"/>
  <c r="I231" i="1"/>
  <c r="N231" i="1"/>
  <c r="I97" i="1"/>
  <c r="N97" i="1"/>
  <c r="N973" i="1"/>
  <c r="I973" i="1"/>
  <c r="I91" i="1"/>
  <c r="N91" i="1"/>
  <c r="N271" i="1"/>
  <c r="I271" i="1"/>
  <c r="I562" i="1"/>
  <c r="N562" i="1"/>
  <c r="I326" i="1"/>
  <c r="N326" i="1"/>
  <c r="I176" i="1"/>
  <c r="N176" i="1"/>
  <c r="N309" i="1"/>
  <c r="I309" i="1"/>
  <c r="I1008" i="1"/>
  <c r="N1008" i="1"/>
  <c r="I1817" i="1"/>
  <c r="N1817" i="1"/>
  <c r="I999" i="1"/>
  <c r="N999" i="1"/>
  <c r="I327" i="1"/>
  <c r="N327" i="1"/>
  <c r="I14" i="1"/>
  <c r="N14" i="1"/>
  <c r="I403" i="1"/>
  <c r="N403" i="1"/>
  <c r="I144" i="1"/>
  <c r="N144" i="1"/>
  <c r="I276" i="1"/>
  <c r="N276" i="1"/>
  <c r="I1810" i="1"/>
  <c r="N1810" i="1"/>
  <c r="I45" i="1"/>
  <c r="N45" i="1"/>
  <c r="I541" i="1"/>
  <c r="N541" i="1"/>
  <c r="N1977" i="1"/>
  <c r="I1977" i="1"/>
  <c r="I1552" i="1"/>
  <c r="N1552" i="1"/>
  <c r="I616" i="1"/>
  <c r="N616" i="1"/>
  <c r="I689" i="1"/>
  <c r="N689" i="1"/>
  <c r="I107" i="1"/>
  <c r="N107" i="1"/>
  <c r="I359" i="1"/>
  <c r="N359" i="1"/>
  <c r="N578" i="1"/>
  <c r="I578" i="1"/>
  <c r="I390" i="1"/>
  <c r="N390" i="1"/>
  <c r="I288" i="1"/>
  <c r="N288" i="1"/>
  <c r="I325" i="1"/>
  <c r="N325" i="1"/>
  <c r="N1537" i="1"/>
  <c r="I1537" i="1"/>
  <c r="I1769" i="1"/>
  <c r="N1769" i="1"/>
  <c r="I1259" i="1"/>
  <c r="N1259" i="1"/>
  <c r="I589" i="1"/>
  <c r="N589" i="1"/>
  <c r="I18" i="1"/>
  <c r="N18" i="1"/>
  <c r="I1064" i="1"/>
  <c r="N1064" i="1"/>
  <c r="I302" i="1"/>
  <c r="N302" i="1"/>
  <c r="N95" i="1"/>
  <c r="I95" i="1"/>
  <c r="I530" i="1"/>
  <c r="N530" i="1"/>
  <c r="N712" i="1"/>
  <c r="I712" i="1"/>
  <c r="N392" i="1"/>
  <c r="I392" i="1"/>
  <c r="I341" i="1"/>
  <c r="N341" i="1"/>
  <c r="I1353" i="1"/>
  <c r="N1353" i="1"/>
  <c r="I1785" i="1"/>
  <c r="N1785" i="1"/>
  <c r="I1275" i="1"/>
  <c r="N1275" i="1"/>
  <c r="I111" i="1"/>
  <c r="N111" i="1"/>
  <c r="I543" i="1"/>
  <c r="N543" i="1"/>
  <c r="I1828" i="1"/>
  <c r="N1828" i="1"/>
  <c r="I1222" i="1"/>
  <c r="N1222" i="1"/>
  <c r="I1758" i="1"/>
  <c r="N1758" i="1"/>
  <c r="I1451" i="1"/>
  <c r="N1451" i="1"/>
  <c r="I968" i="1"/>
  <c r="N968" i="1"/>
  <c r="I1954" i="1"/>
  <c r="N1954" i="1"/>
  <c r="I1042" i="1"/>
  <c r="N1042" i="1"/>
  <c r="I1670" i="1"/>
  <c r="N1670" i="1"/>
  <c r="I1832" i="1"/>
  <c r="N1832" i="1"/>
  <c r="I2082" i="1"/>
  <c r="N2082" i="1"/>
  <c r="I1138" i="1"/>
  <c r="N1138" i="1"/>
  <c r="I692" i="1"/>
  <c r="N692" i="1"/>
  <c r="I2003" i="1"/>
  <c r="N2003" i="1"/>
  <c r="I1662" i="1"/>
  <c r="N1662" i="1"/>
  <c r="I1281" i="1"/>
  <c r="N1281" i="1"/>
  <c r="I1339" i="1"/>
  <c r="N1339" i="1"/>
  <c r="I1701" i="1"/>
  <c r="N1701" i="1"/>
  <c r="I748" i="1"/>
  <c r="N748" i="1"/>
  <c r="I1656" i="1"/>
  <c r="N1656" i="1"/>
  <c r="I1764" i="1"/>
  <c r="N1764" i="1"/>
  <c r="I1412" i="1"/>
  <c r="N1412" i="1"/>
  <c r="I1234" i="1"/>
  <c r="N1234" i="1"/>
  <c r="I835" i="1"/>
  <c r="N835" i="1"/>
  <c r="I1293" i="1"/>
  <c r="N1293" i="1"/>
  <c r="I1845" i="1"/>
  <c r="N1845" i="1"/>
  <c r="I1106" i="1"/>
  <c r="N1106" i="1"/>
  <c r="I1468" i="1"/>
  <c r="N1468" i="1"/>
  <c r="I1726" i="1"/>
  <c r="N1726" i="1"/>
  <c r="N1744" i="1"/>
  <c r="I1744" i="1"/>
  <c r="I1074" i="1"/>
  <c r="N1074" i="1"/>
  <c r="I1687" i="1"/>
  <c r="N1687" i="1"/>
  <c r="I1098" i="1"/>
  <c r="N1098" i="1"/>
  <c r="I1718" i="1"/>
  <c r="N1718" i="1"/>
  <c r="I1820" i="1"/>
  <c r="N1820" i="1"/>
  <c r="I867" i="1"/>
  <c r="N867" i="1"/>
  <c r="I1067" i="1"/>
  <c r="N1067" i="1"/>
  <c r="I1325" i="1"/>
  <c r="N1325" i="1"/>
  <c r="I587" i="1"/>
  <c r="N587" i="1"/>
  <c r="I1987" i="1"/>
  <c r="N1987" i="1"/>
  <c r="I1573" i="1"/>
  <c r="N1573" i="1"/>
  <c r="I1018" i="1"/>
  <c r="N1018" i="1"/>
  <c r="I883" i="1"/>
  <c r="N883" i="1"/>
  <c r="I1646" i="1"/>
  <c r="N1646" i="1"/>
  <c r="I1083" i="1"/>
  <c r="N1083" i="1"/>
  <c r="I1702" i="1"/>
  <c r="N1702" i="1"/>
  <c r="I1248" i="1"/>
  <c r="N1248" i="1"/>
  <c r="I1868" i="1"/>
  <c r="N1868" i="1"/>
  <c r="I154" i="1"/>
  <c r="N154" i="1"/>
  <c r="I190" i="1"/>
  <c r="N190" i="1"/>
  <c r="I1918" i="1"/>
  <c r="N1918" i="1"/>
  <c r="I1363" i="1"/>
  <c r="N1363" i="1"/>
  <c r="I699" i="1"/>
  <c r="N699" i="1"/>
  <c r="I1725" i="1"/>
  <c r="N1725" i="1"/>
  <c r="I1207" i="1"/>
  <c r="N1207" i="1"/>
  <c r="I772" i="1"/>
  <c r="N772" i="1"/>
  <c r="I1437" i="1"/>
  <c r="N1437" i="1"/>
  <c r="I1486" i="1"/>
  <c r="N1486" i="1"/>
  <c r="I1684" i="1"/>
  <c r="N1684" i="1"/>
  <c r="I1675" i="1"/>
  <c r="N1675" i="1"/>
  <c r="I2042" i="1"/>
  <c r="N2042" i="1"/>
  <c r="I1804" i="1"/>
  <c r="N1804" i="1"/>
  <c r="I986" i="1"/>
  <c r="N986" i="1"/>
  <c r="I851" i="1"/>
  <c r="N851" i="1"/>
  <c r="I1614" i="1"/>
  <c r="N1614" i="1"/>
  <c r="I1051" i="1"/>
  <c r="N1051" i="1"/>
  <c r="I1957" i="1"/>
  <c r="N1957" i="1"/>
  <c r="I1309" i="1"/>
  <c r="N1309" i="1"/>
  <c r="I654" i="1"/>
  <c r="N654" i="1"/>
  <c r="I153" i="1"/>
  <c r="N153" i="1"/>
  <c r="N1562" i="1"/>
  <c r="I1562" i="1"/>
  <c r="I2028" i="1"/>
  <c r="N2028" i="1"/>
  <c r="I1547" i="1"/>
  <c r="N1547" i="1"/>
  <c r="I603" i="1"/>
  <c r="N603" i="1"/>
  <c r="I1936" i="1"/>
  <c r="N1936" i="1"/>
  <c r="I1332" i="1"/>
  <c r="N1332" i="1"/>
  <c r="I676" i="1"/>
  <c r="N676" i="1"/>
  <c r="I1607" i="1"/>
  <c r="N1607" i="1"/>
  <c r="I1938" i="1"/>
  <c r="N1938" i="1"/>
  <c r="N1062" i="1"/>
  <c r="I1062" i="1"/>
  <c r="I83" i="1"/>
  <c r="N83" i="1"/>
  <c r="I597" i="1"/>
  <c r="N597" i="1"/>
  <c r="I1775" i="1"/>
  <c r="N1775" i="1"/>
  <c r="I1265" i="1"/>
  <c r="N1265" i="1"/>
  <c r="I830" i="1"/>
  <c r="N830" i="1"/>
  <c r="I1431" i="1"/>
  <c r="N1431" i="1"/>
  <c r="I703" i="1"/>
  <c r="N703" i="1"/>
  <c r="I1169" i="1"/>
  <c r="N1169" i="1"/>
  <c r="I1088" i="1"/>
  <c r="N1088" i="1"/>
  <c r="I167" i="1"/>
  <c r="N167" i="1"/>
  <c r="I132" i="1"/>
  <c r="N132" i="1"/>
  <c r="I1240" i="1"/>
  <c r="N1240" i="1"/>
  <c r="I805" i="1"/>
  <c r="N805" i="1"/>
  <c r="I1446" i="1"/>
  <c r="N1446" i="1"/>
  <c r="I1157" i="1"/>
  <c r="N1157" i="1"/>
  <c r="I1912" i="1"/>
  <c r="N1912" i="1"/>
  <c r="I1359" i="1"/>
  <c r="N1359" i="1"/>
  <c r="I1596" i="1"/>
  <c r="N1596" i="1"/>
  <c r="I914" i="1"/>
  <c r="N914" i="1"/>
  <c r="I130" i="1"/>
  <c r="N130" i="1"/>
  <c r="I336" i="1"/>
  <c r="N336" i="1"/>
  <c r="I556" i="1"/>
  <c r="N556" i="1"/>
  <c r="I1140" i="1"/>
  <c r="N1140" i="1"/>
  <c r="I1841" i="1"/>
  <c r="N1841" i="1"/>
  <c r="I1382" i="1"/>
  <c r="N1382" i="1"/>
  <c r="I726" i="1"/>
  <c r="N726" i="1"/>
  <c r="I1593" i="1"/>
  <c r="N1593" i="1"/>
  <c r="N1134" i="1"/>
  <c r="I1134" i="1"/>
  <c r="N1261" i="1"/>
  <c r="I1261" i="1"/>
  <c r="I289" i="1"/>
  <c r="N289" i="1"/>
  <c r="I540" i="1"/>
  <c r="N540" i="1"/>
  <c r="I435" i="1"/>
  <c r="N435" i="1"/>
  <c r="I948" i="1"/>
  <c r="N948" i="1"/>
  <c r="I765" i="1"/>
  <c r="N765" i="1"/>
  <c r="I1672" i="1"/>
  <c r="N1672" i="1"/>
  <c r="I1117" i="1"/>
  <c r="N1117" i="1"/>
  <c r="I1943" i="1"/>
  <c r="N1943" i="1"/>
  <c r="I1319" i="1"/>
  <c r="N1319" i="1"/>
  <c r="I1779" i="1"/>
  <c r="N1779" i="1"/>
  <c r="I842" i="1"/>
  <c r="N842" i="1"/>
  <c r="I58" i="1"/>
  <c r="N58" i="1"/>
  <c r="I478" i="1"/>
  <c r="N478" i="1"/>
  <c r="I223" i="1"/>
  <c r="N223" i="1"/>
  <c r="I1156" i="1"/>
  <c r="N1156" i="1"/>
  <c r="I1857" i="1"/>
  <c r="N1857" i="1"/>
  <c r="I1398" i="1"/>
  <c r="N1398" i="1"/>
  <c r="I742" i="1"/>
  <c r="N742" i="1"/>
  <c r="I1609" i="1"/>
  <c r="N1609" i="1"/>
  <c r="N1166" i="1"/>
  <c r="I1166" i="1"/>
  <c r="N985" i="1"/>
  <c r="I985" i="1"/>
  <c r="I321" i="1"/>
  <c r="N321" i="1"/>
  <c r="I2046" i="1"/>
  <c r="N2046" i="1"/>
  <c r="N428" i="1"/>
  <c r="I428" i="1"/>
  <c r="I1224" i="1"/>
  <c r="N1224" i="1"/>
  <c r="I789" i="1"/>
  <c r="N789" i="1"/>
  <c r="I1430" i="1"/>
  <c r="N1430" i="1"/>
  <c r="I1141" i="1"/>
  <c r="N1141" i="1"/>
  <c r="I1924" i="1"/>
  <c r="N1924" i="1"/>
  <c r="I1343" i="1"/>
  <c r="N1343" i="1"/>
  <c r="N1827" i="1"/>
  <c r="I1827" i="1"/>
  <c r="N882" i="1"/>
  <c r="I882" i="1"/>
  <c r="I354" i="1"/>
  <c r="N354" i="1"/>
  <c r="I521" i="1"/>
  <c r="N521" i="1"/>
  <c r="I1777" i="1"/>
  <c r="N1777" i="1"/>
  <c r="I939" i="1"/>
  <c r="N939" i="1"/>
  <c r="I1572" i="1"/>
  <c r="N1572" i="1"/>
  <c r="I1025" i="1"/>
  <c r="N1025" i="1"/>
  <c r="I890" i="1"/>
  <c r="N890" i="1"/>
  <c r="I361" i="1"/>
  <c r="N361" i="1"/>
  <c r="I106" i="1"/>
  <c r="N106" i="1"/>
  <c r="I254" i="1"/>
  <c r="N254" i="1"/>
  <c r="N216" i="1"/>
  <c r="I216" i="1"/>
  <c r="I1754" i="1"/>
  <c r="N1754" i="1"/>
  <c r="I365" i="1"/>
  <c r="N365" i="1"/>
  <c r="I1086" i="1"/>
  <c r="N1086" i="1"/>
  <c r="I1771" i="1"/>
  <c r="N1771" i="1"/>
  <c r="I1277" i="1"/>
  <c r="N1277" i="1"/>
  <c r="I834" i="1"/>
  <c r="N834" i="1"/>
  <c r="I305" i="1"/>
  <c r="N305" i="1"/>
  <c r="I50" i="1"/>
  <c r="N50" i="1"/>
  <c r="I46" i="1"/>
  <c r="N46" i="1"/>
  <c r="I921" i="1"/>
  <c r="N921" i="1"/>
  <c r="N158" i="1"/>
  <c r="I158" i="1"/>
  <c r="I133" i="1"/>
  <c r="N133" i="1"/>
  <c r="I632" i="1"/>
  <c r="N632" i="1"/>
  <c r="I719" i="1"/>
  <c r="N719" i="1"/>
  <c r="I1474" i="1"/>
  <c r="N1474" i="1"/>
  <c r="I1185" i="1"/>
  <c r="N1185" i="1"/>
  <c r="I567" i="1"/>
  <c r="N567" i="1"/>
  <c r="I929" i="1"/>
  <c r="N929" i="1"/>
  <c r="I394" i="1"/>
  <c r="N394" i="1"/>
  <c r="I1635" i="1"/>
  <c r="N1635" i="1"/>
  <c r="N561" i="1"/>
  <c r="I561" i="1"/>
  <c r="I399" i="1"/>
  <c r="N399" i="1"/>
  <c r="I1392" i="1"/>
  <c r="N1392" i="1"/>
  <c r="I791" i="1"/>
  <c r="N791" i="1"/>
  <c r="I1554" i="1"/>
  <c r="N1554" i="1"/>
  <c r="I610" i="1"/>
  <c r="N610" i="1"/>
  <c r="I81" i="1"/>
  <c r="N81" i="1"/>
  <c r="N486" i="1"/>
  <c r="I486" i="1"/>
  <c r="I338" i="1"/>
  <c r="N338" i="1"/>
  <c r="I1465" i="1"/>
  <c r="N1465" i="1"/>
  <c r="N569" i="1"/>
  <c r="I569" i="1"/>
  <c r="N1994" i="1"/>
  <c r="I1994" i="1"/>
  <c r="I1440" i="1"/>
  <c r="N1440" i="1"/>
  <c r="N516" i="1"/>
  <c r="I516" i="1"/>
  <c r="I360" i="1"/>
  <c r="N360" i="1"/>
  <c r="I308" i="1"/>
  <c r="N308" i="1"/>
  <c r="I1691" i="1"/>
  <c r="N1691" i="1"/>
  <c r="I85" i="1"/>
  <c r="N85" i="1"/>
  <c r="I880" i="1"/>
  <c r="N880" i="1"/>
  <c r="I2040" i="1"/>
  <c r="N2040" i="1"/>
  <c r="N1520" i="1"/>
  <c r="I1520" i="1"/>
  <c r="I964" i="1"/>
  <c r="N964" i="1"/>
  <c r="I1168" i="1"/>
  <c r="N1168" i="1"/>
  <c r="I139" i="1"/>
  <c r="N139" i="1"/>
  <c r="I1553" i="1"/>
  <c r="N1553" i="1"/>
  <c r="I124" i="1"/>
  <c r="N124" i="1"/>
  <c r="I79" i="1"/>
  <c r="N79" i="1"/>
  <c r="I451" i="1"/>
  <c r="N451" i="1"/>
  <c r="I429" i="1"/>
  <c r="N429" i="1"/>
  <c r="I657" i="1"/>
  <c r="N657" i="1"/>
  <c r="I1602" i="1"/>
  <c r="N1602" i="1"/>
  <c r="I1047" i="1"/>
  <c r="N1047" i="1"/>
  <c r="I1986" i="1"/>
  <c r="N1986" i="1"/>
  <c r="I51" i="1"/>
  <c r="N51" i="1"/>
  <c r="I462" i="1"/>
  <c r="N462" i="1"/>
  <c r="I155" i="1"/>
  <c r="N155" i="1"/>
  <c r="I1802" i="1"/>
  <c r="N1802" i="1"/>
  <c r="I76" i="1"/>
  <c r="N76" i="1"/>
  <c r="I912" i="1"/>
  <c r="N912" i="1"/>
  <c r="I886" i="1"/>
  <c r="N886" i="1"/>
  <c r="N381" i="1"/>
  <c r="I381" i="1"/>
  <c r="I745" i="1"/>
  <c r="N745" i="1"/>
  <c r="I1618" i="1"/>
  <c r="N1618" i="1"/>
  <c r="I1063" i="1"/>
  <c r="N1063" i="1"/>
  <c r="I1836" i="1"/>
  <c r="N1836" i="1"/>
  <c r="I21" i="1"/>
  <c r="N21" i="1"/>
  <c r="I102" i="1"/>
  <c r="N102" i="1"/>
  <c r="I861" i="1"/>
  <c r="N861" i="1"/>
  <c r="I340" i="1"/>
  <c r="N340" i="1"/>
  <c r="I1289" i="1"/>
  <c r="N1289" i="1"/>
  <c r="I117" i="1"/>
  <c r="N117" i="1"/>
  <c r="I303" i="1"/>
  <c r="N303" i="1"/>
  <c r="N1940" i="1"/>
  <c r="I1940" i="1"/>
  <c r="I1336" i="1"/>
  <c r="N1336" i="1"/>
  <c r="I680" i="1"/>
  <c r="N680" i="1"/>
  <c r="I550" i="1"/>
  <c r="N550" i="1"/>
  <c r="N171" i="1"/>
  <c r="I171" i="1"/>
  <c r="I1627" i="1"/>
  <c r="N1627" i="1"/>
  <c r="I92" i="1"/>
  <c r="N92" i="1"/>
  <c r="I485" i="1"/>
  <c r="N485" i="1"/>
  <c r="I910" i="1"/>
  <c r="N910" i="1"/>
  <c r="I397" i="1"/>
  <c r="N397" i="1"/>
  <c r="I1096" i="1"/>
  <c r="N1096" i="1"/>
  <c r="I1570" i="1"/>
  <c r="N1570" i="1"/>
  <c r="I1015" i="1"/>
  <c r="N1015" i="1"/>
  <c r="I407" i="1"/>
  <c r="N407" i="1"/>
  <c r="I98" i="1"/>
  <c r="N98" i="1"/>
  <c r="I761" i="1"/>
  <c r="N761" i="1"/>
  <c r="N123" i="1"/>
  <c r="I123" i="1"/>
  <c r="I1967" i="1"/>
  <c r="N1967" i="1"/>
  <c r="I108" i="1"/>
  <c r="N108" i="1"/>
  <c r="N557" i="1"/>
  <c r="I557" i="1"/>
  <c r="I926" i="1"/>
  <c r="N926" i="1"/>
  <c r="I413" i="1"/>
  <c r="N413" i="1"/>
  <c r="N1192" i="1"/>
  <c r="I1192" i="1"/>
  <c r="N1586" i="1"/>
  <c r="I1586" i="1"/>
  <c r="I1031" i="1"/>
  <c r="N1031" i="1"/>
  <c r="N2101" i="1"/>
  <c r="I2101" i="1"/>
  <c r="I636" i="1"/>
  <c r="N636" i="1"/>
  <c r="I1724" i="1"/>
  <c r="N1724" i="1"/>
  <c r="I1279" i="1"/>
  <c r="N1279" i="1"/>
  <c r="I1563" i="1"/>
  <c r="N1563" i="1"/>
  <c r="I1010" i="1"/>
  <c r="N1010" i="1"/>
  <c r="I1485" i="1"/>
  <c r="N1485" i="1"/>
  <c r="I1214" i="1"/>
  <c r="N1214" i="1"/>
  <c r="I2050" i="1"/>
  <c r="N2050" i="1"/>
  <c r="I1739" i="1"/>
  <c r="N1739" i="1"/>
  <c r="I1170" i="1"/>
  <c r="N1170" i="1"/>
  <c r="I1532" i="1"/>
  <c r="N1532" i="1"/>
  <c r="I1790" i="1"/>
  <c r="N1790" i="1"/>
  <c r="N1303" i="1"/>
  <c r="I1303" i="1"/>
  <c r="I747" i="1"/>
  <c r="N747" i="1"/>
  <c r="I1937" i="1"/>
  <c r="N1937" i="1"/>
  <c r="I1996" i="1"/>
  <c r="N1996" i="1"/>
  <c r="I1372" i="1"/>
  <c r="N1372" i="1"/>
  <c r="I2102" i="1"/>
  <c r="N2102" i="1"/>
  <c r="I1246" i="1"/>
  <c r="N1246" i="1"/>
  <c r="I1693" i="1"/>
  <c r="N1693" i="1"/>
  <c r="I2012" i="1"/>
  <c r="N2012" i="1"/>
  <c r="I1101" i="1"/>
  <c r="N1101" i="1"/>
  <c r="I1499" i="1"/>
  <c r="N1499" i="1"/>
  <c r="I1147" i="1"/>
  <c r="N1147" i="1"/>
  <c r="N583" i="1"/>
  <c r="I583" i="1"/>
  <c r="I1956" i="1"/>
  <c r="N1956" i="1"/>
  <c r="I2059" i="1"/>
  <c r="N2059" i="1"/>
  <c r="I2056" i="1"/>
  <c r="N2056" i="1"/>
  <c r="I967" i="1"/>
  <c r="N967" i="1"/>
  <c r="I1316" i="1"/>
  <c r="N1316" i="1"/>
  <c r="I1591" i="1"/>
  <c r="N1591" i="1"/>
  <c r="N735" i="1"/>
  <c r="I735" i="1"/>
  <c r="I683" i="1"/>
  <c r="N683" i="1"/>
  <c r="I1216" i="1"/>
  <c r="N1216" i="1"/>
  <c r="I707" i="1"/>
  <c r="N707" i="1"/>
  <c r="I1445" i="1"/>
  <c r="N1445" i="1"/>
  <c r="I1685" i="1"/>
  <c r="N1685" i="1"/>
  <c r="I2087" i="1"/>
  <c r="N2087" i="1"/>
  <c r="I1203" i="1"/>
  <c r="N1203" i="1"/>
  <c r="I1132" i="1"/>
  <c r="N1132" i="1"/>
  <c r="I1819" i="1"/>
  <c r="N1819" i="1"/>
  <c r="I1917" i="1"/>
  <c r="N1917" i="1"/>
  <c r="I1637" i="1"/>
  <c r="N1637" i="1"/>
  <c r="I1082" i="1"/>
  <c r="N1082" i="1"/>
  <c r="I456" i="1"/>
  <c r="N456" i="1"/>
  <c r="I1444" i="1"/>
  <c r="N1444" i="1"/>
  <c r="I1155" i="1"/>
  <c r="N1155" i="1"/>
  <c r="I1766" i="1"/>
  <c r="N1766" i="1"/>
  <c r="I1196" i="1"/>
  <c r="N1196" i="1"/>
  <c r="I1649" i="1"/>
  <c r="N1649" i="1"/>
  <c r="I430" i="1"/>
  <c r="N430" i="1"/>
  <c r="I293" i="1"/>
  <c r="N293" i="1"/>
  <c r="I1716" i="1"/>
  <c r="N1716" i="1"/>
  <c r="I1206" i="1"/>
  <c r="N1206" i="1"/>
  <c r="I763" i="1"/>
  <c r="N763" i="1"/>
  <c r="I1789" i="1"/>
  <c r="N1789" i="1"/>
  <c r="I1271" i="1"/>
  <c r="N1271" i="1"/>
  <c r="I2064" i="1"/>
  <c r="N2064" i="1"/>
  <c r="I1501" i="1"/>
  <c r="N1501" i="1"/>
  <c r="I1249" i="1"/>
  <c r="N1249" i="1"/>
  <c r="I1137" i="1"/>
  <c r="N1137" i="1"/>
  <c r="N1479" i="1"/>
  <c r="I1479" i="1"/>
  <c r="I1962" i="1"/>
  <c r="N1962" i="1"/>
  <c r="I1605" i="1"/>
  <c r="N1605" i="1"/>
  <c r="I1050" i="1"/>
  <c r="N1050" i="1"/>
  <c r="I915" i="1"/>
  <c r="N915" i="1"/>
  <c r="I1678" i="1"/>
  <c r="N1678" i="1"/>
  <c r="I1123" i="1"/>
  <c r="N1123" i="1"/>
  <c r="I1840" i="1"/>
  <c r="N1840" i="1"/>
  <c r="I1373" i="1"/>
  <c r="N1373" i="1"/>
  <c r="I2045" i="1"/>
  <c r="N2045" i="1"/>
  <c r="I320" i="1"/>
  <c r="N320" i="1"/>
  <c r="N89" i="1"/>
  <c r="I89" i="1"/>
  <c r="I1963" i="1"/>
  <c r="N1963" i="1"/>
  <c r="I1331" i="1"/>
  <c r="N1331" i="1"/>
  <c r="I667" i="1"/>
  <c r="N667" i="1"/>
  <c r="I1830" i="1"/>
  <c r="N1830" i="1"/>
  <c r="I1396" i="1"/>
  <c r="N1396" i="1"/>
  <c r="I740" i="1"/>
  <c r="N740" i="1"/>
  <c r="I1671" i="1"/>
  <c r="N1671" i="1"/>
  <c r="I1624" i="1"/>
  <c r="N1624" i="1"/>
  <c r="N927" i="1"/>
  <c r="I927" i="1"/>
  <c r="N128" i="1"/>
  <c r="I128" i="1"/>
  <c r="I669" i="1"/>
  <c r="N669" i="1"/>
  <c r="N1576" i="1"/>
  <c r="I1576" i="1"/>
  <c r="N1021" i="1"/>
  <c r="I1021" i="1"/>
  <c r="I2063" i="1"/>
  <c r="N2063" i="1"/>
  <c r="I1495" i="1"/>
  <c r="N1495" i="1"/>
  <c r="N831" i="1"/>
  <c r="I831" i="1"/>
  <c r="N650" i="1"/>
  <c r="I650" i="1"/>
  <c r="I160" i="1"/>
  <c r="N160" i="1"/>
  <c r="I1818" i="1"/>
  <c r="N1818" i="1"/>
  <c r="I103" i="1"/>
  <c r="N103" i="1"/>
  <c r="I996" i="1"/>
  <c r="N996" i="1"/>
  <c r="I2051" i="1"/>
  <c r="N2051" i="1"/>
  <c r="I1510" i="1"/>
  <c r="N1510" i="1"/>
  <c r="I962" i="1"/>
  <c r="N962" i="1"/>
  <c r="I1704" i="1"/>
  <c r="N1704" i="1"/>
  <c r="N1218" i="1"/>
  <c r="I1218" i="1"/>
  <c r="I1466" i="1"/>
  <c r="N1466" i="1"/>
  <c r="I559" i="1"/>
  <c r="N559" i="1"/>
  <c r="I258" i="1"/>
  <c r="N258" i="1"/>
  <c r="I916" i="1"/>
  <c r="N916" i="1"/>
  <c r="I889" i="1"/>
  <c r="N889" i="1"/>
  <c r="I975" i="1"/>
  <c r="N975" i="1"/>
  <c r="I1735" i="1"/>
  <c r="N1735" i="1"/>
  <c r="I1225" i="1"/>
  <c r="N1225" i="1"/>
  <c r="I790" i="1"/>
  <c r="N790" i="1"/>
  <c r="I1657" i="1"/>
  <c r="N1657" i="1"/>
  <c r="I615" i="1"/>
  <c r="N615" i="1"/>
  <c r="I1081" i="1"/>
  <c r="N1081" i="1"/>
  <c r="I425" i="1"/>
  <c r="N425" i="1"/>
  <c r="I23" i="1"/>
  <c r="N23" i="1"/>
  <c r="I264" i="1"/>
  <c r="N264" i="1"/>
  <c r="I1421" i="1"/>
  <c r="N1421" i="1"/>
  <c r="I829" i="1"/>
  <c r="N829" i="1"/>
  <c r="I1470" i="1"/>
  <c r="N1470" i="1"/>
  <c r="I1181" i="1"/>
  <c r="N1181" i="1"/>
  <c r="I1834" i="1"/>
  <c r="N1834" i="1"/>
  <c r="I1391" i="1"/>
  <c r="N1391" i="1"/>
  <c r="N1652" i="1"/>
  <c r="I1652" i="1"/>
  <c r="N479" i="1"/>
  <c r="I479" i="1"/>
  <c r="I186" i="1"/>
  <c r="N186" i="1"/>
  <c r="I844" i="1"/>
  <c r="N844" i="1"/>
  <c r="I1944" i="1"/>
  <c r="N1944" i="1"/>
  <c r="I953" i="1"/>
  <c r="N953" i="1"/>
  <c r="I1751" i="1"/>
  <c r="N1751" i="1"/>
  <c r="I1241" i="1"/>
  <c r="N1241" i="1"/>
  <c r="I806" i="1"/>
  <c r="N806" i="1"/>
  <c r="N1673" i="1"/>
  <c r="I1673" i="1"/>
  <c r="N647" i="1"/>
  <c r="I647" i="1"/>
  <c r="N1113" i="1"/>
  <c r="I1113" i="1"/>
  <c r="I881" i="1"/>
  <c r="N881" i="1"/>
  <c r="I1417" i="1"/>
  <c r="N1417" i="1"/>
  <c r="I633" i="1"/>
  <c r="N633" i="1"/>
  <c r="I980" i="1"/>
  <c r="N980" i="1"/>
  <c r="I2077" i="1"/>
  <c r="I2076" i="1" s="1"/>
  <c r="P2076" i="1" s="1"/>
  <c r="N2077" i="1"/>
  <c r="I1494" i="1"/>
  <c r="N1494" i="1"/>
  <c r="I938" i="1"/>
  <c r="N938" i="1"/>
  <c r="I1858" i="1"/>
  <c r="N1858" i="1"/>
  <c r="I1423" i="1"/>
  <c r="N1423" i="1"/>
  <c r="N1566" i="1"/>
  <c r="I1566" i="1"/>
  <c r="N519" i="1"/>
  <c r="I519" i="1"/>
  <c r="I363" i="1"/>
  <c r="N363" i="1"/>
  <c r="I115" i="1"/>
  <c r="N115" i="1"/>
  <c r="I1267" i="1"/>
  <c r="N1267" i="1"/>
  <c r="I623" i="1"/>
  <c r="N623" i="1"/>
  <c r="I1636" i="1"/>
  <c r="N1636" i="1"/>
  <c r="I1089" i="1"/>
  <c r="N1089" i="1"/>
  <c r="I463" i="1"/>
  <c r="N463" i="1"/>
  <c r="I433" i="1"/>
  <c r="N433" i="1"/>
  <c r="I170" i="1"/>
  <c r="N170" i="1"/>
  <c r="I728" i="1"/>
  <c r="N728" i="1"/>
  <c r="I828" i="1"/>
  <c r="N828" i="1"/>
  <c r="N837" i="1"/>
  <c r="I837" i="1"/>
  <c r="N469" i="1"/>
  <c r="I469" i="1"/>
  <c r="I1150" i="1"/>
  <c r="N1150" i="1"/>
  <c r="I1580" i="1"/>
  <c r="N1580" i="1"/>
  <c r="I1033" i="1"/>
  <c r="N1033" i="1"/>
  <c r="I898" i="1"/>
  <c r="N898" i="1"/>
  <c r="N369" i="1"/>
  <c r="I369" i="1"/>
  <c r="N114" i="1"/>
  <c r="I114" i="1"/>
  <c r="I286" i="1"/>
  <c r="N286" i="1"/>
  <c r="I256" i="1"/>
  <c r="N256" i="1"/>
  <c r="N1667" i="1"/>
  <c r="I1667" i="1"/>
  <c r="I405" i="1"/>
  <c r="N405" i="1"/>
  <c r="I1226" i="1"/>
  <c r="N1226" i="1"/>
  <c r="I783" i="1"/>
  <c r="N783" i="1"/>
  <c r="I1546" i="1"/>
  <c r="N1546" i="1"/>
  <c r="I602" i="1"/>
  <c r="N602" i="1"/>
  <c r="I137" i="1"/>
  <c r="N137" i="1"/>
  <c r="I240" i="1"/>
  <c r="N240" i="1"/>
  <c r="I315" i="1"/>
  <c r="N315" i="1"/>
  <c r="I1244" i="1"/>
  <c r="N1244" i="1"/>
  <c r="I67" i="1"/>
  <c r="N67" i="1"/>
  <c r="I817" i="1"/>
  <c r="N817" i="1"/>
  <c r="I1119" i="1"/>
  <c r="N1119" i="1"/>
  <c r="I855" i="1"/>
  <c r="N855" i="1"/>
  <c r="I1338" i="1"/>
  <c r="N1338" i="1"/>
  <c r="I674" i="1"/>
  <c r="N674" i="1"/>
  <c r="I145" i="1"/>
  <c r="N145" i="1"/>
  <c r="I272" i="1"/>
  <c r="N272" i="1"/>
  <c r="I402" i="1"/>
  <c r="N402" i="1"/>
  <c r="I984" i="1"/>
  <c r="N984" i="1"/>
  <c r="I75" i="1"/>
  <c r="N75" i="1"/>
  <c r="I518" i="1"/>
  <c r="N518" i="1"/>
  <c r="N1424" i="1"/>
  <c r="I1424" i="1"/>
  <c r="N262" i="1"/>
  <c r="I262" i="1"/>
  <c r="I893" i="1"/>
  <c r="N893" i="1"/>
  <c r="I380" i="1"/>
  <c r="N380" i="1"/>
  <c r="I1024" i="1"/>
  <c r="N1024" i="1"/>
  <c r="I149" i="1"/>
  <c r="N149" i="1"/>
  <c r="N159" i="1"/>
  <c r="I159" i="1"/>
  <c r="N2009" i="1"/>
  <c r="I2009" i="1"/>
  <c r="I1304" i="1"/>
  <c r="N1304" i="1"/>
  <c r="I648" i="1"/>
  <c r="N648" i="1"/>
  <c r="I857" i="1"/>
  <c r="N857" i="1"/>
  <c r="N203" i="1"/>
  <c r="I203" i="1"/>
  <c r="N1160" i="1"/>
  <c r="I1160" i="1"/>
  <c r="I188" i="1"/>
  <c r="N188" i="1"/>
  <c r="I367" i="1"/>
  <c r="N367" i="1"/>
  <c r="I515" i="1"/>
  <c r="N515" i="1"/>
  <c r="I94" i="1"/>
  <c r="N94" i="1"/>
  <c r="I582" i="1"/>
  <c r="N582" i="1"/>
  <c r="I1666" i="1"/>
  <c r="N1666" i="1"/>
  <c r="I1111" i="1"/>
  <c r="N1111" i="1"/>
  <c r="I1611" i="1"/>
  <c r="N1611" i="1"/>
  <c r="N52" i="1"/>
  <c r="I52" i="1"/>
  <c r="N304" i="1"/>
  <c r="I304" i="1"/>
  <c r="I219" i="1"/>
  <c r="N219" i="1"/>
  <c r="I1385" i="1"/>
  <c r="N1385" i="1"/>
  <c r="I140" i="1"/>
  <c r="N140" i="1"/>
  <c r="I135" i="1"/>
  <c r="N135" i="1"/>
  <c r="I467" i="1"/>
  <c r="N467" i="1"/>
  <c r="I29" i="1"/>
  <c r="N29" i="1"/>
  <c r="N104" i="1"/>
  <c r="I104" i="1"/>
  <c r="I1682" i="1"/>
  <c r="N1682" i="1"/>
  <c r="I1127" i="1"/>
  <c r="N1127" i="1"/>
  <c r="I1433" i="1"/>
  <c r="N1433" i="1"/>
  <c r="I35" i="1"/>
  <c r="N35" i="1"/>
  <c r="I414" i="1"/>
  <c r="N414" i="1"/>
  <c r="I925" i="1"/>
  <c r="N925" i="1"/>
  <c r="N412" i="1"/>
  <c r="I412" i="1"/>
  <c r="I1184" i="1"/>
  <c r="N1184" i="1"/>
  <c r="I181" i="1"/>
  <c r="N181" i="1"/>
  <c r="I1916" i="1"/>
  <c r="N1916" i="1"/>
  <c r="I1697" i="1"/>
  <c r="N1697" i="1"/>
  <c r="I1408" i="1"/>
  <c r="N1408" i="1"/>
  <c r="N776" i="1"/>
  <c r="I776" i="1"/>
  <c r="I400" i="1"/>
  <c r="N400" i="1"/>
  <c r="I235" i="1"/>
  <c r="N235" i="1"/>
  <c r="N1252" i="1"/>
  <c r="I1252" i="1"/>
  <c r="I156" i="1"/>
  <c r="N156" i="1"/>
  <c r="I215" i="1"/>
  <c r="N215" i="1"/>
  <c r="N483" i="1"/>
  <c r="I483" i="1"/>
  <c r="I532" i="1"/>
  <c r="N532" i="1"/>
  <c r="I841" i="1"/>
  <c r="N841" i="1"/>
  <c r="I1634" i="1"/>
  <c r="N1634" i="1"/>
  <c r="I1079" i="1"/>
  <c r="N1079" i="1"/>
  <c r="I1746" i="1"/>
  <c r="N1746" i="1"/>
  <c r="I637" i="1"/>
  <c r="N637" i="1"/>
  <c r="I96" i="1"/>
  <c r="N96" i="1"/>
  <c r="I187" i="1"/>
  <c r="N187" i="1"/>
  <c r="I1457" i="1"/>
  <c r="N1457" i="1"/>
  <c r="I172" i="1"/>
  <c r="N172" i="1"/>
  <c r="I295" i="1"/>
  <c r="N295" i="1"/>
  <c r="I499" i="1"/>
  <c r="N499" i="1"/>
  <c r="I588" i="1"/>
  <c r="N588" i="1"/>
  <c r="I446" i="1"/>
  <c r="N446" i="1"/>
  <c r="N1650" i="1"/>
  <c r="I1650" i="1"/>
  <c r="N1095" i="1"/>
  <c r="I1095" i="1"/>
  <c r="I1794" i="1"/>
  <c r="N1794" i="1"/>
  <c r="I450" i="1"/>
  <c r="N450" i="1"/>
  <c r="I619" i="1"/>
  <c r="N619" i="1"/>
  <c r="I1164" i="1"/>
  <c r="N1164" i="1"/>
  <c r="I1162" i="1"/>
  <c r="N1162" i="1"/>
  <c r="I1782" i="1"/>
  <c r="N1782" i="1"/>
  <c r="I2004" i="1"/>
  <c r="N2004" i="1"/>
  <c r="I651" i="1"/>
  <c r="N651" i="1"/>
  <c r="I1380" i="1"/>
  <c r="N1380" i="1"/>
  <c r="I1655" i="1"/>
  <c r="N1655" i="1"/>
  <c r="N1201" i="1"/>
  <c r="I1201" i="1"/>
  <c r="I2066" i="1"/>
  <c r="N2066" i="1"/>
  <c r="I1623" i="1"/>
  <c r="N1623" i="1"/>
  <c r="I1589" i="1"/>
  <c r="N1589" i="1"/>
  <c r="I1099" i="1"/>
  <c r="N1099" i="1"/>
  <c r="I1934" i="1"/>
  <c r="N1934" i="1"/>
  <c r="I1066" i="1"/>
  <c r="N1066" i="1"/>
  <c r="I1428" i="1"/>
  <c r="N1428" i="1"/>
  <c r="I1856" i="1"/>
  <c r="N1856" i="1"/>
  <c r="I2008" i="1"/>
  <c r="N2008" i="1"/>
  <c r="I1254" i="1"/>
  <c r="N1254" i="1"/>
  <c r="I628" i="1"/>
  <c r="N628" i="1"/>
  <c r="I2047" i="1"/>
  <c r="N2047" i="1"/>
  <c r="I1598" i="1"/>
  <c r="N1598" i="1"/>
  <c r="I1518" i="1"/>
  <c r="N1518" i="1"/>
  <c r="I1838" i="1"/>
  <c r="N1838" i="1"/>
  <c r="I715" i="1"/>
  <c r="N715" i="1"/>
  <c r="I1223" i="1"/>
  <c r="N1223" i="1"/>
  <c r="I1453" i="1"/>
  <c r="N1453" i="1"/>
  <c r="N649" i="1"/>
  <c r="I649" i="1"/>
  <c r="I448" i="1"/>
  <c r="N448" i="1"/>
  <c r="I1688" i="1"/>
  <c r="N1688" i="1"/>
  <c r="I472" i="1"/>
  <c r="N472" i="1"/>
  <c r="I1004" i="1"/>
  <c r="N1004" i="1"/>
  <c r="I1555" i="1"/>
  <c r="N1555" i="1"/>
  <c r="I1927" i="1"/>
  <c r="N1927" i="1"/>
  <c r="I684" i="1"/>
  <c r="N684" i="1"/>
  <c r="I1833" i="1"/>
  <c r="N1833" i="1"/>
  <c r="N874" i="1"/>
  <c r="I874" i="1"/>
  <c r="I1715" i="1"/>
  <c r="N1715" i="1"/>
  <c r="I1435" i="1"/>
  <c r="N1435" i="1"/>
  <c r="I1146" i="1"/>
  <c r="N1146" i="1"/>
  <c r="I2049" i="1"/>
  <c r="N2049" i="1"/>
  <c r="I1508" i="1"/>
  <c r="N1508" i="1"/>
  <c r="I952" i="1"/>
  <c r="N952" i="1"/>
  <c r="I1567" i="1"/>
  <c r="N1567" i="1"/>
  <c r="I813" i="1"/>
  <c r="N813" i="1"/>
  <c r="I1375" i="1"/>
  <c r="N1375" i="1"/>
  <c r="I812" i="1"/>
  <c r="N812" i="1"/>
  <c r="I2069" i="1"/>
  <c r="I2068" i="1" s="1"/>
  <c r="P2068" i="1" s="1"/>
  <c r="N2069" i="1"/>
  <c r="I1780" i="1"/>
  <c r="N1780" i="1"/>
  <c r="I1270" i="1"/>
  <c r="N1270" i="1"/>
  <c r="I827" i="1"/>
  <c r="N827" i="1"/>
  <c r="I1590" i="1"/>
  <c r="N1590" i="1"/>
  <c r="I1027" i="1"/>
  <c r="N1027" i="1"/>
  <c r="I1990" i="1"/>
  <c r="N1990" i="1"/>
  <c r="I1426" i="1"/>
  <c r="N1426" i="1"/>
  <c r="I1197" i="1"/>
  <c r="N1197" i="1"/>
  <c r="N511" i="1"/>
  <c r="I511" i="1"/>
  <c r="N799" i="1"/>
  <c r="I799" i="1"/>
  <c r="I1853" i="1"/>
  <c r="N1853" i="1"/>
  <c r="I1669" i="1"/>
  <c r="N1669" i="1"/>
  <c r="I1114" i="1"/>
  <c r="N1114" i="1"/>
  <c r="I2090" i="1"/>
  <c r="N2090" i="1"/>
  <c r="I1476" i="1"/>
  <c r="N1476" i="1"/>
  <c r="I1187" i="1"/>
  <c r="N1187" i="1"/>
  <c r="I1734" i="1"/>
  <c r="N1734" i="1"/>
  <c r="I1068" i="1"/>
  <c r="N1068" i="1"/>
  <c r="I1776" i="1"/>
  <c r="N1776" i="1"/>
  <c r="I410" i="1"/>
  <c r="N410" i="1"/>
  <c r="N346" i="1"/>
  <c r="I346" i="1"/>
  <c r="I1854" i="1"/>
  <c r="N1854" i="1"/>
  <c r="I1395" i="1"/>
  <c r="N1395" i="1"/>
  <c r="I731" i="1"/>
  <c r="N731" i="1"/>
  <c r="I1757" i="1"/>
  <c r="N1757" i="1"/>
  <c r="I1239" i="1"/>
  <c r="N1239" i="1"/>
  <c r="I804" i="1"/>
  <c r="N804" i="1"/>
  <c r="I1469" i="1"/>
  <c r="N1469" i="1"/>
  <c r="I1342" i="1"/>
  <c r="N1342" i="1"/>
  <c r="I1410" i="1"/>
  <c r="N1410" i="1"/>
  <c r="I1235" i="1"/>
  <c r="N1235" i="1"/>
  <c r="I733" i="1"/>
  <c r="N733" i="1"/>
  <c r="I1640" i="1"/>
  <c r="N1640" i="1"/>
  <c r="I1085" i="1"/>
  <c r="N1085" i="1"/>
  <c r="I1992" i="1"/>
  <c r="N1992" i="1"/>
  <c r="I1287" i="1"/>
  <c r="N1287" i="1"/>
  <c r="I468" i="1"/>
  <c r="N468" i="1"/>
  <c r="I778" i="1"/>
  <c r="N778" i="1"/>
  <c r="I552" i="1"/>
  <c r="N552" i="1"/>
  <c r="I957" i="1"/>
  <c r="N957" i="1"/>
  <c r="I459" i="1"/>
  <c r="N459" i="1"/>
  <c r="I1060" i="1"/>
  <c r="N1060" i="1"/>
  <c r="I1999" i="1"/>
  <c r="N1999" i="1"/>
  <c r="I1302" i="1"/>
  <c r="N1302" i="1"/>
  <c r="I646" i="1"/>
  <c r="N646" i="1"/>
  <c r="N1768" i="1"/>
  <c r="I1768" i="1"/>
  <c r="I998" i="1"/>
  <c r="N998" i="1"/>
  <c r="I1322" i="1"/>
  <c r="N1322" i="1"/>
  <c r="I129" i="1"/>
  <c r="N129" i="1"/>
  <c r="N386" i="1"/>
  <c r="I386" i="1"/>
  <c r="I553" i="1"/>
  <c r="N553" i="1"/>
  <c r="N1642" i="1"/>
  <c r="I1642" i="1"/>
  <c r="I621" i="1"/>
  <c r="N621" i="1"/>
  <c r="I1799" i="1"/>
  <c r="N1799" i="1"/>
  <c r="I981" i="1"/>
  <c r="N981" i="1"/>
  <c r="I854" i="1"/>
  <c r="N854" i="1"/>
  <c r="I1455" i="1"/>
  <c r="N1455" i="1"/>
  <c r="N743" i="1"/>
  <c r="I743" i="1"/>
  <c r="N942" i="1"/>
  <c r="I942" i="1"/>
  <c r="I697" i="1"/>
  <c r="N697" i="1"/>
  <c r="I351" i="1"/>
  <c r="N351" i="1"/>
  <c r="I292" i="1"/>
  <c r="N292" i="1"/>
  <c r="I1264" i="1"/>
  <c r="N1264" i="1"/>
  <c r="N2031" i="1"/>
  <c r="I2031" i="1"/>
  <c r="I1542" i="1"/>
  <c r="N1542" i="1"/>
  <c r="I606" i="1"/>
  <c r="N606" i="1"/>
  <c r="I1728" i="1"/>
  <c r="N1728" i="1"/>
  <c r="N1250" i="1"/>
  <c r="I1250" i="1"/>
  <c r="I1522" i="1"/>
  <c r="N1522" i="1"/>
  <c r="N57" i="1"/>
  <c r="I57" i="1"/>
  <c r="I314" i="1"/>
  <c r="N314" i="1"/>
  <c r="I481" i="1"/>
  <c r="N481" i="1"/>
  <c r="N1320" i="1"/>
  <c r="I1320" i="1"/>
  <c r="I645" i="1"/>
  <c r="N645" i="1"/>
  <c r="I1815" i="1"/>
  <c r="N1815" i="1"/>
  <c r="I997" i="1"/>
  <c r="N997" i="1"/>
  <c r="I2093" i="1"/>
  <c r="N2093" i="1"/>
  <c r="I1471" i="1"/>
  <c r="N1471" i="1"/>
  <c r="N775" i="1"/>
  <c r="I775" i="1"/>
  <c r="N937" i="1"/>
  <c r="I937" i="1"/>
  <c r="I496" i="1"/>
  <c r="N496" i="1"/>
  <c r="I534" i="1"/>
  <c r="N534" i="1"/>
  <c r="N197" i="1"/>
  <c r="I197" i="1"/>
  <c r="I1044" i="1"/>
  <c r="N1044" i="1"/>
  <c r="I1983" i="1"/>
  <c r="N1983" i="1"/>
  <c r="I1286" i="1"/>
  <c r="N1286" i="1"/>
  <c r="I630" i="1"/>
  <c r="N630" i="1"/>
  <c r="I1752" i="1"/>
  <c r="N1752" i="1"/>
  <c r="I1282" i="1"/>
  <c r="N1282" i="1"/>
  <c r="N1290" i="1"/>
  <c r="I1290" i="1"/>
  <c r="I225" i="1"/>
  <c r="N225" i="1"/>
  <c r="I222" i="1"/>
  <c r="N222" i="1"/>
  <c r="N423" i="1"/>
  <c r="I423" i="1"/>
  <c r="I63" i="1"/>
  <c r="N63" i="1"/>
  <c r="I687" i="1"/>
  <c r="N687" i="1"/>
  <c r="I1434" i="1"/>
  <c r="N1434" i="1"/>
  <c r="I1153" i="1"/>
  <c r="N1153" i="1"/>
  <c r="I527" i="1"/>
  <c r="N527" i="1"/>
  <c r="I1000" i="1"/>
  <c r="N1000" i="1"/>
  <c r="I234" i="1"/>
  <c r="N234" i="1"/>
  <c r="I87" i="1"/>
  <c r="N87" i="1"/>
  <c r="I892" i="1"/>
  <c r="N892" i="1"/>
  <c r="I68" i="1"/>
  <c r="N68" i="1"/>
  <c r="I1268" i="1"/>
  <c r="N1268" i="1"/>
  <c r="I947" i="1"/>
  <c r="N947" i="1"/>
  <c r="I1644" i="1"/>
  <c r="N1644" i="1"/>
  <c r="I1097" i="1"/>
  <c r="N1097" i="1"/>
  <c r="I471" i="1"/>
  <c r="N471" i="1"/>
  <c r="N441" i="1"/>
  <c r="I441" i="1"/>
  <c r="N178" i="1"/>
  <c r="I178" i="1"/>
  <c r="I808" i="1"/>
  <c r="N808" i="1"/>
  <c r="I836" i="1"/>
  <c r="N836" i="1"/>
  <c r="I877" i="1"/>
  <c r="N877" i="1"/>
  <c r="I71" i="1"/>
  <c r="N71" i="1"/>
  <c r="I982" i="1"/>
  <c r="N982" i="1"/>
  <c r="I847" i="1"/>
  <c r="N847" i="1"/>
  <c r="I1330" i="1"/>
  <c r="N1330" i="1"/>
  <c r="I666" i="1"/>
  <c r="N666" i="1"/>
  <c r="I201" i="1"/>
  <c r="N201" i="1"/>
  <c r="I504" i="1"/>
  <c r="N504" i="1"/>
  <c r="I443" i="1"/>
  <c r="N443" i="1"/>
  <c r="I673" i="1"/>
  <c r="N673" i="1"/>
  <c r="I275" i="1"/>
  <c r="N275" i="1"/>
  <c r="I523" i="1"/>
  <c r="N523" i="1"/>
  <c r="I1054" i="1"/>
  <c r="N1054" i="1"/>
  <c r="I919" i="1"/>
  <c r="N919" i="1"/>
  <c r="I1402" i="1"/>
  <c r="N1402" i="1"/>
  <c r="I738" i="1"/>
  <c r="N738" i="1"/>
  <c r="N209" i="1"/>
  <c r="I209" i="1"/>
  <c r="N512" i="1"/>
  <c r="I512" i="1"/>
  <c r="I331" i="1"/>
  <c r="N331" i="1"/>
  <c r="I737" i="1"/>
  <c r="N737" i="1"/>
  <c r="I307" i="1"/>
  <c r="N307" i="1"/>
  <c r="I555" i="1"/>
  <c r="N555" i="1"/>
  <c r="I1151" i="1"/>
  <c r="N1151" i="1"/>
  <c r="I864" i="1"/>
  <c r="N864" i="1"/>
  <c r="I474" i="1"/>
  <c r="N474" i="1"/>
  <c r="I524" i="1"/>
  <c r="N524" i="1"/>
  <c r="N721" i="1"/>
  <c r="I721" i="1"/>
  <c r="I213" i="1"/>
  <c r="N213" i="1"/>
  <c r="I2084" i="1"/>
  <c r="N2084" i="1"/>
  <c r="I1835" i="1"/>
  <c r="N1835" i="1"/>
  <c r="I1376" i="1"/>
  <c r="N1376" i="1"/>
  <c r="I744" i="1"/>
  <c r="N744" i="1"/>
  <c r="I184" i="1"/>
  <c r="N184" i="1"/>
  <c r="I267" i="1"/>
  <c r="N267" i="1"/>
  <c r="N454" i="1"/>
  <c r="I454" i="1"/>
  <c r="I252" i="1"/>
  <c r="N252" i="1"/>
  <c r="N1714" i="1"/>
  <c r="I1714" i="1"/>
  <c r="N579" i="1"/>
  <c r="I579" i="1"/>
  <c r="I342" i="1"/>
  <c r="N342" i="1"/>
  <c r="I368" i="1"/>
  <c r="N368" i="1"/>
  <c r="I1464" i="1"/>
  <c r="N1464" i="1"/>
  <c r="I1175" i="1"/>
  <c r="N1175" i="1"/>
  <c r="I1361" i="1"/>
  <c r="N1361" i="1"/>
  <c r="I373" i="1"/>
  <c r="N373" i="1"/>
  <c r="I1903" i="1"/>
  <c r="N1903" i="1"/>
  <c r="I283" i="1"/>
  <c r="N283" i="1"/>
  <c r="N609" i="1"/>
  <c r="I609" i="1"/>
  <c r="I204" i="1"/>
  <c r="N204" i="1"/>
  <c r="I439" i="1"/>
  <c r="N439" i="1"/>
  <c r="I531" i="1"/>
  <c r="N531" i="1"/>
  <c r="I406" i="1"/>
  <c r="N406" i="1"/>
  <c r="N2094" i="1"/>
  <c r="I2094" i="1"/>
  <c r="N1480" i="1"/>
  <c r="I1480" i="1"/>
  <c r="I1191" i="1"/>
  <c r="N1191" i="1"/>
  <c r="I1228" i="1"/>
  <c r="N1228" i="1"/>
  <c r="I759" i="1"/>
  <c r="N759" i="1"/>
  <c r="I533" i="1"/>
  <c r="N533" i="1"/>
  <c r="I506" i="1"/>
  <c r="N506" i="1"/>
  <c r="I86" i="1"/>
  <c r="N86" i="1"/>
  <c r="I913" i="1"/>
  <c r="N913" i="1"/>
  <c r="I245" i="1"/>
  <c r="N245" i="1"/>
  <c r="N1481" i="1"/>
  <c r="I1481" i="1"/>
  <c r="I1761" i="1"/>
  <c r="N1761" i="1"/>
  <c r="I1251" i="1"/>
  <c r="N1251" i="1"/>
  <c r="N565" i="1"/>
  <c r="I565" i="1"/>
  <c r="N72" i="1"/>
  <c r="I72" i="1"/>
  <c r="I299" i="1"/>
  <c r="N299" i="1"/>
  <c r="I713" i="1"/>
  <c r="N713" i="1"/>
  <c r="I220" i="1"/>
  <c r="N220" i="1"/>
  <c r="N2026" i="1"/>
  <c r="I2026" i="1"/>
  <c r="N547" i="1"/>
  <c r="I547" i="1"/>
  <c r="I214" i="1"/>
  <c r="N214" i="1"/>
  <c r="I192" i="1"/>
  <c r="N192" i="1"/>
  <c r="I1432" i="1"/>
  <c r="N1432" i="1"/>
  <c r="I1143" i="1"/>
  <c r="N1143" i="1"/>
  <c r="I1497" i="1"/>
  <c r="N1497" i="1"/>
  <c r="I846" i="1"/>
  <c r="N846" i="1"/>
  <c r="I401" i="1"/>
  <c r="N401" i="1"/>
  <c r="I251" i="1"/>
  <c r="N251" i="1"/>
  <c r="I1040" i="1"/>
  <c r="N1040" i="1"/>
  <c r="N236" i="1"/>
  <c r="I236" i="1"/>
  <c r="I1933" i="1"/>
  <c r="N1933" i="1"/>
  <c r="I563" i="1"/>
  <c r="N563" i="1"/>
  <c r="I278" i="1"/>
  <c r="N278" i="1"/>
  <c r="I280" i="1"/>
  <c r="N280" i="1"/>
  <c r="I1448" i="1"/>
  <c r="N1448" i="1"/>
  <c r="I1159" i="1"/>
  <c r="N1159" i="1"/>
  <c r="I1561" i="1"/>
  <c r="N1561" i="1"/>
  <c r="I229" i="1"/>
  <c r="N229" i="1"/>
  <c r="I1406" i="1"/>
  <c r="N1406" i="1"/>
  <c r="I1509" i="1"/>
  <c r="N1509" i="1"/>
  <c r="I779" i="1"/>
  <c r="N779" i="1"/>
  <c r="I979" i="1"/>
  <c r="N979" i="1"/>
  <c r="I1517" i="1"/>
  <c r="N1517" i="1"/>
  <c r="I311" i="1"/>
  <c r="N311" i="1"/>
  <c r="I1773" i="1"/>
  <c r="N1773" i="1"/>
  <c r="I1333" i="1"/>
  <c r="N1333" i="1"/>
  <c r="I1307" i="1"/>
  <c r="N1307" i="1"/>
  <c r="I716" i="1"/>
  <c r="N716" i="1"/>
  <c r="I2100" i="1"/>
  <c r="N2100" i="1"/>
  <c r="I1194" i="1"/>
  <c r="N1194" i="1"/>
  <c r="I1556" i="1"/>
  <c r="N1556" i="1"/>
  <c r="I1814" i="1"/>
  <c r="N1814" i="1"/>
  <c r="N1335" i="1"/>
  <c r="I1335" i="1"/>
  <c r="I1202" i="1"/>
  <c r="N1202" i="1"/>
  <c r="I1974" i="1"/>
  <c r="N1974" i="1"/>
  <c r="I2048" i="1"/>
  <c r="N2048" i="1"/>
  <c r="I1308" i="1"/>
  <c r="N1308" i="1"/>
  <c r="I970" i="1"/>
  <c r="N970" i="1"/>
  <c r="I1796" i="1"/>
  <c r="N1796" i="1"/>
  <c r="I843" i="1"/>
  <c r="N843" i="1"/>
  <c r="I1043" i="1"/>
  <c r="N1043" i="1"/>
  <c r="I1301" i="1"/>
  <c r="N1301" i="1"/>
  <c r="I260" i="1"/>
  <c r="N260" i="1"/>
  <c r="I1574" i="1"/>
  <c r="N1574" i="1"/>
  <c r="N1939" i="1"/>
  <c r="I1939" i="1"/>
  <c r="I1733" i="1"/>
  <c r="N1733" i="1"/>
  <c r="N281" i="1"/>
  <c r="I281" i="1"/>
  <c r="I1403" i="1"/>
  <c r="N1403" i="1"/>
  <c r="I1765" i="1"/>
  <c r="N1765" i="1"/>
  <c r="I2091" i="1"/>
  <c r="N2091" i="1"/>
  <c r="I1374" i="1"/>
  <c r="N1374" i="1"/>
  <c r="N90" i="1"/>
  <c r="I90" i="1"/>
  <c r="I2086" i="1"/>
  <c r="N2086" i="1"/>
  <c r="I1507" i="1"/>
  <c r="N1507" i="1"/>
  <c r="I943" i="1"/>
  <c r="N943" i="1"/>
  <c r="I1997" i="1"/>
  <c r="N1997" i="1"/>
  <c r="I1292" i="1"/>
  <c r="N1292" i="1"/>
  <c r="I700" i="1"/>
  <c r="N700" i="1"/>
  <c r="I1631" i="1"/>
  <c r="N1631" i="1"/>
  <c r="I1727" i="1"/>
  <c r="N1727" i="1"/>
  <c r="I607" i="1"/>
  <c r="N607" i="1"/>
  <c r="I502" i="1"/>
  <c r="N502" i="1"/>
  <c r="I1995" i="1"/>
  <c r="N1995" i="1"/>
  <c r="I1581" i="1"/>
  <c r="N1581" i="1"/>
  <c r="I1026" i="1"/>
  <c r="N1026" i="1"/>
  <c r="I891" i="1"/>
  <c r="N891" i="1"/>
  <c r="I1654" i="1"/>
  <c r="N1654" i="1"/>
  <c r="I1091" i="1"/>
  <c r="N1091" i="1"/>
  <c r="I1920" i="1"/>
  <c r="N1920" i="1"/>
  <c r="I1349" i="1"/>
  <c r="N1349" i="1"/>
  <c r="I814" i="1"/>
  <c r="N814" i="1"/>
  <c r="N1285" i="1"/>
  <c r="I1285" i="1"/>
  <c r="N618" i="1"/>
  <c r="I618" i="1"/>
  <c r="I1747" i="1"/>
  <c r="N1747" i="1"/>
  <c r="I1475" i="1"/>
  <c r="N1475" i="1"/>
  <c r="I1178" i="1"/>
  <c r="N1178" i="1"/>
  <c r="I2015" i="1"/>
  <c r="N2015" i="1"/>
  <c r="I1540" i="1"/>
  <c r="N1540" i="1"/>
  <c r="I604" i="1"/>
  <c r="N604" i="1"/>
  <c r="I1798" i="1"/>
  <c r="N1798" i="1"/>
  <c r="I685" i="1"/>
  <c r="N685" i="1"/>
  <c r="I1511" i="1"/>
  <c r="N1511" i="1"/>
  <c r="I1505" i="1"/>
  <c r="N1505" i="1"/>
  <c r="I294" i="1"/>
  <c r="N294" i="1"/>
  <c r="I1748" i="1"/>
  <c r="N1748" i="1"/>
  <c r="I1238" i="1"/>
  <c r="N1238" i="1"/>
  <c r="I795" i="1"/>
  <c r="N795" i="1"/>
  <c r="I1821" i="1"/>
  <c r="N1821" i="1"/>
  <c r="I995" i="1"/>
  <c r="N995" i="1"/>
  <c r="I2030" i="1"/>
  <c r="N2030" i="1"/>
  <c r="I1533" i="1"/>
  <c r="N1533" i="1"/>
  <c r="I1069" i="1"/>
  <c r="N1069" i="1"/>
  <c r="I746" i="1"/>
  <c r="N746" i="1"/>
  <c r="I1232" i="1"/>
  <c r="N1232" i="1"/>
  <c r="I797" i="1"/>
  <c r="N797" i="1"/>
  <c r="I1438" i="1"/>
  <c r="N1438" i="1"/>
  <c r="I1149" i="1"/>
  <c r="N1149" i="1"/>
  <c r="I1904" i="1"/>
  <c r="N1904" i="1"/>
  <c r="I1351" i="1"/>
  <c r="N1351" i="1"/>
  <c r="N1588" i="1"/>
  <c r="I1588" i="1"/>
  <c r="N906" i="1"/>
  <c r="I906" i="1"/>
  <c r="I122" i="1"/>
  <c r="N122" i="1"/>
  <c r="I296" i="1"/>
  <c r="N296" i="1"/>
  <c r="I437" i="1"/>
  <c r="N437" i="1"/>
  <c r="I1124" i="1"/>
  <c r="N1124" i="1"/>
  <c r="I1911" i="1"/>
  <c r="N1911" i="1"/>
  <c r="I1366" i="1"/>
  <c r="N1366" i="1"/>
  <c r="I710" i="1"/>
  <c r="N710" i="1"/>
  <c r="N1577" i="1"/>
  <c r="I1577" i="1"/>
  <c r="I1102" i="1"/>
  <c r="N1102" i="1"/>
  <c r="I1229" i="1"/>
  <c r="N1229" i="1"/>
  <c r="I257" i="1"/>
  <c r="N257" i="1"/>
  <c r="I427" i="1"/>
  <c r="N427" i="1"/>
  <c r="I243" i="1"/>
  <c r="N243" i="1"/>
  <c r="I1087" i="1"/>
  <c r="N1087" i="1"/>
  <c r="I693" i="1"/>
  <c r="N693" i="1"/>
  <c r="I1600" i="1"/>
  <c r="N1600" i="1"/>
  <c r="I1045" i="1"/>
  <c r="N1045" i="1"/>
  <c r="I2024" i="1"/>
  <c r="N2024" i="1"/>
  <c r="I1519" i="1"/>
  <c r="N1519" i="1"/>
  <c r="I871" i="1"/>
  <c r="N871" i="1"/>
  <c r="I690" i="1"/>
  <c r="N690" i="1"/>
  <c r="I376" i="1"/>
  <c r="N376" i="1"/>
  <c r="I1545" i="1"/>
  <c r="N1545" i="1"/>
  <c r="I1619" i="1"/>
  <c r="N1619" i="1"/>
  <c r="I1020" i="1"/>
  <c r="N1020" i="1"/>
  <c r="I1953" i="1"/>
  <c r="N1953" i="1"/>
  <c r="N1326" i="1"/>
  <c r="I1326" i="1"/>
  <c r="I670" i="1"/>
  <c r="N670" i="1"/>
  <c r="I1792" i="1"/>
  <c r="N1792" i="1"/>
  <c r="N1030" i="1"/>
  <c r="I1030" i="1"/>
  <c r="N1378" i="1"/>
  <c r="I1378" i="1"/>
  <c r="N185" i="1"/>
  <c r="I185" i="1"/>
  <c r="I442" i="1"/>
  <c r="N442" i="1"/>
  <c r="I334" i="1"/>
  <c r="N334" i="1"/>
  <c r="I664" i="1"/>
  <c r="N664" i="1"/>
  <c r="I709" i="1"/>
  <c r="N709" i="1"/>
  <c r="I1616" i="1"/>
  <c r="N1616" i="1"/>
  <c r="I1061" i="1"/>
  <c r="N1061" i="1"/>
  <c r="I1968" i="1"/>
  <c r="N1968" i="1"/>
  <c r="I1543" i="1"/>
  <c r="N1543" i="1"/>
  <c r="N903" i="1"/>
  <c r="I903" i="1"/>
  <c r="N722" i="1"/>
  <c r="I722" i="1"/>
  <c r="I66" i="1"/>
  <c r="N66" i="1"/>
  <c r="I852" i="1"/>
  <c r="N852" i="1"/>
  <c r="I383" i="1"/>
  <c r="N383" i="1"/>
  <c r="I1108" i="1"/>
  <c r="N1108" i="1"/>
  <c r="I1929" i="1"/>
  <c r="N1929" i="1"/>
  <c r="I1350" i="1"/>
  <c r="N1350" i="1"/>
  <c r="N694" i="1"/>
  <c r="I694" i="1"/>
  <c r="I1816" i="1"/>
  <c r="N1816" i="1"/>
  <c r="N1070" i="1"/>
  <c r="I1070" i="1"/>
  <c r="N1418" i="1"/>
  <c r="I1418" i="1"/>
  <c r="I353" i="1"/>
  <c r="N353" i="1"/>
  <c r="I47" i="1"/>
  <c r="N47" i="1"/>
  <c r="I586" i="1"/>
  <c r="N586" i="1"/>
  <c r="I1415" i="1"/>
  <c r="N1415" i="1"/>
  <c r="I751" i="1"/>
  <c r="N751" i="1"/>
  <c r="I1506" i="1"/>
  <c r="N1506" i="1"/>
  <c r="I950" i="1"/>
  <c r="N950" i="1"/>
  <c r="I41" i="1"/>
  <c r="N41" i="1"/>
  <c r="I753" i="1"/>
  <c r="N753" i="1"/>
  <c r="I298" i="1"/>
  <c r="N298" i="1"/>
  <c r="I391" i="1"/>
  <c r="N391" i="1"/>
  <c r="I465" i="1"/>
  <c r="N465" i="1"/>
  <c r="I324" i="1"/>
  <c r="N324" i="1"/>
  <c r="I2023" i="1"/>
  <c r="N2023" i="1"/>
  <c r="I631" i="1"/>
  <c r="N631" i="1"/>
  <c r="I1442" i="1"/>
  <c r="N1442" i="1"/>
  <c r="I1161" i="1"/>
  <c r="N1161" i="1"/>
  <c r="I535" i="1"/>
  <c r="N535" i="1"/>
  <c r="I1048" i="1"/>
  <c r="N1048" i="1"/>
  <c r="I242" i="1"/>
  <c r="N242" i="1"/>
  <c r="I127" i="1"/>
  <c r="N127" i="1"/>
  <c r="I900" i="1"/>
  <c r="N900" i="1"/>
  <c r="I100" i="1"/>
  <c r="N100" i="1"/>
  <c r="I1136" i="1"/>
  <c r="N1136" i="1"/>
  <c r="I1046" i="1"/>
  <c r="N1046" i="1"/>
  <c r="I911" i="1"/>
  <c r="N911" i="1"/>
  <c r="I1394" i="1"/>
  <c r="N1394" i="1"/>
  <c r="I730" i="1"/>
  <c r="N730" i="1"/>
  <c r="I265" i="1"/>
  <c r="N265" i="1"/>
  <c r="I568" i="1"/>
  <c r="N568" i="1"/>
  <c r="I142" i="1"/>
  <c r="N142" i="1"/>
  <c r="I590" i="1"/>
  <c r="N590" i="1"/>
  <c r="N461" i="1"/>
  <c r="I461" i="1"/>
  <c r="N118" i="1"/>
  <c r="I118" i="1"/>
  <c r="I1118" i="1"/>
  <c r="N1118" i="1"/>
  <c r="I492" i="1"/>
  <c r="N492" i="1"/>
  <c r="I1245" i="1"/>
  <c r="N1245" i="1"/>
  <c r="I802" i="1"/>
  <c r="N802" i="1"/>
  <c r="N273" i="1"/>
  <c r="I273" i="1"/>
  <c r="N576" i="1"/>
  <c r="I576" i="1"/>
  <c r="I174" i="1"/>
  <c r="N174" i="1"/>
  <c r="I80" i="1"/>
  <c r="N80" i="1"/>
  <c r="I55" i="1"/>
  <c r="N55" i="1"/>
  <c r="I261" i="1"/>
  <c r="N261" i="1"/>
  <c r="I824" i="1"/>
  <c r="N824" i="1"/>
  <c r="I143" i="1"/>
  <c r="N143" i="1"/>
  <c r="I538" i="1"/>
  <c r="N538" i="1"/>
  <c r="I238" i="1"/>
  <c r="N238" i="1"/>
  <c r="I40" i="1"/>
  <c r="N40" i="1"/>
  <c r="I277" i="1"/>
  <c r="N277" i="1"/>
  <c r="I1603" i="1"/>
  <c r="N1603" i="1"/>
  <c r="I1729" i="1"/>
  <c r="N1729" i="1"/>
  <c r="I1219" i="1"/>
  <c r="N1219" i="1"/>
  <c r="N888" i="1"/>
  <c r="I888" i="1"/>
  <c r="I151" i="1"/>
  <c r="N151" i="1"/>
  <c r="I355" i="1"/>
  <c r="N355" i="1"/>
  <c r="I408" i="1"/>
  <c r="N408" i="1"/>
  <c r="I316" i="1"/>
  <c r="N316" i="1"/>
  <c r="N1449" i="1"/>
  <c r="I1449" i="1"/>
  <c r="I93" i="1"/>
  <c r="N93" i="1"/>
  <c r="I920" i="1"/>
  <c r="N920" i="1"/>
  <c r="I2025" i="1"/>
  <c r="N2025" i="1"/>
  <c r="N1528" i="1"/>
  <c r="I1528" i="1"/>
  <c r="N972" i="1"/>
  <c r="I972" i="1"/>
  <c r="I941" i="1"/>
  <c r="N941" i="1"/>
  <c r="I279" i="1"/>
  <c r="N279" i="1"/>
  <c r="I19" i="1"/>
  <c r="N19" i="1"/>
  <c r="I387" i="1"/>
  <c r="N387" i="1"/>
  <c r="I566" i="1"/>
  <c r="N566" i="1"/>
  <c r="I268" i="1"/>
  <c r="N268" i="1"/>
  <c r="I1786" i="1"/>
  <c r="N1786" i="1"/>
  <c r="I37" i="1"/>
  <c r="N37" i="1"/>
  <c r="I509" i="1"/>
  <c r="N509" i="1"/>
  <c r="I1969" i="1"/>
  <c r="N1969" i="1"/>
  <c r="I1544" i="1"/>
  <c r="N1544" i="1"/>
  <c r="I608" i="1"/>
  <c r="N608" i="1"/>
  <c r="I641" i="1"/>
  <c r="N641" i="1"/>
  <c r="I99" i="1"/>
  <c r="N99" i="1"/>
  <c r="I319" i="1"/>
  <c r="N319" i="1"/>
  <c r="N570" i="1"/>
  <c r="I570" i="1"/>
  <c r="I358" i="1"/>
  <c r="N358" i="1"/>
  <c r="I224" i="1"/>
  <c r="N224" i="1"/>
  <c r="I317" i="1"/>
  <c r="N317" i="1"/>
  <c r="I1056" i="1"/>
  <c r="N1056" i="1"/>
  <c r="I1825" i="1"/>
  <c r="N1825" i="1"/>
  <c r="I1007" i="1"/>
  <c r="N1007" i="1"/>
  <c r="I375" i="1"/>
  <c r="N375" i="1"/>
  <c r="I74" i="1"/>
  <c r="N74" i="1"/>
  <c r="I419" i="1"/>
  <c r="N419" i="1"/>
  <c r="I208" i="1"/>
  <c r="N208" i="1"/>
  <c r="I284" i="1"/>
  <c r="N284" i="1"/>
  <c r="I1579" i="1"/>
  <c r="N1579" i="1"/>
  <c r="I61" i="1"/>
  <c r="N61" i="1"/>
  <c r="I704" i="1"/>
  <c r="N704" i="1"/>
  <c r="I2073" i="1"/>
  <c r="I2072" i="1" s="1"/>
  <c r="P2072" i="1" s="1"/>
  <c r="N2073" i="1"/>
  <c r="I1496" i="1"/>
  <c r="N1496" i="1"/>
  <c r="I940" i="1"/>
  <c r="N940" i="1"/>
  <c r="I1016" i="1"/>
  <c r="N1016" i="1"/>
  <c r="I230" i="1"/>
  <c r="N230" i="1"/>
  <c r="I22" i="1"/>
  <c r="N22" i="1"/>
  <c r="I323" i="1"/>
  <c r="N323" i="1"/>
  <c r="I833" i="1"/>
  <c r="N833" i="1"/>
  <c r="I300" i="1"/>
  <c r="N300" i="1"/>
  <c r="I1659" i="1"/>
  <c r="N1659" i="1"/>
  <c r="I77" i="1"/>
  <c r="N77" i="1"/>
  <c r="I832" i="1"/>
  <c r="N832" i="1"/>
  <c r="I2053" i="1"/>
  <c r="N2053" i="1"/>
  <c r="I1512" i="1"/>
  <c r="N1512" i="1"/>
  <c r="I956" i="1"/>
  <c r="N956" i="1"/>
  <c r="N1120" i="1"/>
  <c r="I1120" i="1"/>
  <c r="N16" i="1"/>
  <c r="I16" i="1"/>
  <c r="I771" i="1"/>
  <c r="N771" i="1"/>
  <c r="N1617" i="1"/>
  <c r="I1617" i="1"/>
  <c r="I2039" i="1"/>
  <c r="N2039" i="1"/>
  <c r="I1791" i="1"/>
  <c r="N1791" i="1"/>
  <c r="I1597" i="1"/>
  <c r="N1597" i="1"/>
  <c r="I907" i="1"/>
  <c r="N907" i="1"/>
  <c r="I1115" i="1"/>
  <c r="N1115" i="1"/>
  <c r="I1365" i="1"/>
  <c r="N1365" i="1"/>
  <c r="I1707" i="1"/>
  <c r="N1707" i="1"/>
  <c r="I1638" i="1"/>
  <c r="N1638" i="1"/>
  <c r="I1695" i="1"/>
  <c r="N1695" i="1"/>
  <c r="I1034" i="1"/>
  <c r="N1034" i="1"/>
  <c r="I1910" i="1"/>
  <c r="N1910" i="1"/>
  <c r="I1947" i="1"/>
  <c r="N1947" i="1"/>
  <c r="I675" i="1"/>
  <c r="N675" i="1"/>
  <c r="I1404" i="1"/>
  <c r="N1404" i="1"/>
  <c r="I1679" i="1"/>
  <c r="N1679" i="1"/>
  <c r="N810" i="1"/>
  <c r="I810" i="1"/>
  <c r="I811" i="1"/>
  <c r="N811" i="1"/>
  <c r="I1822" i="1"/>
  <c r="N1822" i="1"/>
  <c r="I1788" i="1"/>
  <c r="N1788" i="1"/>
  <c r="I1035" i="1"/>
  <c r="N1035" i="1"/>
  <c r="N1712" i="1"/>
  <c r="I1712" i="1"/>
  <c r="I1661" i="1"/>
  <c r="N1661" i="1"/>
  <c r="I480" i="1"/>
  <c r="N480" i="1"/>
  <c r="I1179" i="1"/>
  <c r="N1179" i="1"/>
  <c r="I1036" i="1"/>
  <c r="N1036" i="1"/>
  <c r="I2096" i="1"/>
  <c r="N2096" i="1"/>
  <c r="I1564" i="1"/>
  <c r="N1564" i="1"/>
  <c r="I1837" i="1"/>
  <c r="N1837" i="1"/>
  <c r="I1460" i="1"/>
  <c r="N1460" i="1"/>
  <c r="I1971" i="1"/>
  <c r="N1971" i="1"/>
  <c r="I1002" i="1"/>
  <c r="N1002" i="1"/>
  <c r="I1630" i="1"/>
  <c r="N1630" i="1"/>
  <c r="I1949" i="1"/>
  <c r="N1949" i="1"/>
  <c r="I718" i="1"/>
  <c r="N718" i="1"/>
  <c r="I120" i="1"/>
  <c r="N120" i="1"/>
  <c r="I1980" i="1"/>
  <c r="N1980" i="1"/>
  <c r="I1291" i="1"/>
  <c r="N1291" i="1"/>
  <c r="I627" i="1"/>
  <c r="N627" i="1"/>
  <c r="I1909" i="1"/>
  <c r="N1909" i="1"/>
  <c r="I1356" i="1"/>
  <c r="N1356" i="1"/>
  <c r="I764" i="1"/>
  <c r="N764" i="1"/>
  <c r="I1429" i="1"/>
  <c r="N1429" i="1"/>
  <c r="I1454" i="1"/>
  <c r="N1454" i="1"/>
  <c r="I1620" i="1"/>
  <c r="N1620" i="1"/>
  <c r="I366" i="1"/>
  <c r="N366" i="1"/>
  <c r="I1907" i="1"/>
  <c r="N1907" i="1"/>
  <c r="I1645" i="1"/>
  <c r="N1645" i="1"/>
  <c r="I1090" i="1"/>
  <c r="N1090" i="1"/>
  <c r="I464" i="1"/>
  <c r="N464" i="1"/>
  <c r="I1452" i="1"/>
  <c r="N1452" i="1"/>
  <c r="I1163" i="1"/>
  <c r="N1163" i="1"/>
  <c r="I1710" i="1"/>
  <c r="N1710" i="1"/>
  <c r="I1280" i="1"/>
  <c r="N1280" i="1"/>
  <c r="N1850" i="1"/>
  <c r="I1850" i="1"/>
  <c r="N218" i="1"/>
  <c r="I218" i="1"/>
  <c r="N526" i="1"/>
  <c r="I526" i="1"/>
  <c r="I2043" i="1"/>
  <c r="N2043" i="1"/>
  <c r="I1539" i="1"/>
  <c r="N1539" i="1"/>
  <c r="I595" i="1"/>
  <c r="N595" i="1"/>
  <c r="I1948" i="1"/>
  <c r="N1948" i="1"/>
  <c r="I1324" i="1"/>
  <c r="N1324" i="1"/>
  <c r="I668" i="1"/>
  <c r="N668" i="1"/>
  <c r="I1599" i="1"/>
  <c r="N1599" i="1"/>
  <c r="I2007" i="1"/>
  <c r="N2007" i="1"/>
  <c r="I1006" i="1"/>
  <c r="N1006" i="1"/>
  <c r="I577" i="1"/>
  <c r="N577" i="1"/>
  <c r="I2027" i="1"/>
  <c r="N2027" i="1"/>
  <c r="I1812" i="1"/>
  <c r="N1812" i="1"/>
  <c r="I994" i="1"/>
  <c r="N994" i="1"/>
  <c r="I859" i="1"/>
  <c r="N859" i="1"/>
  <c r="I1622" i="1"/>
  <c r="N1622" i="1"/>
  <c r="I1059" i="1"/>
  <c r="N1059" i="1"/>
  <c r="I1965" i="1"/>
  <c r="N1965" i="1"/>
  <c r="I1317" i="1"/>
  <c r="N1317" i="1"/>
  <c r="I686" i="1"/>
  <c r="N686" i="1"/>
  <c r="N217" i="1"/>
  <c r="I217" i="1"/>
  <c r="I988" i="1"/>
  <c r="N988" i="1"/>
  <c r="I2062" i="1"/>
  <c r="N2062" i="1"/>
  <c r="I1502" i="1"/>
  <c r="N1502" i="1"/>
  <c r="I954" i="1"/>
  <c r="N954" i="1"/>
  <c r="I1696" i="1"/>
  <c r="N1696" i="1"/>
  <c r="I1210" i="1"/>
  <c r="N1210" i="1"/>
  <c r="I1450" i="1"/>
  <c r="N1450" i="1"/>
  <c r="I551" i="1"/>
  <c r="N551" i="1"/>
  <c r="I250" i="1"/>
  <c r="N250" i="1"/>
  <c r="I908" i="1"/>
  <c r="N908" i="1"/>
  <c r="I705" i="1"/>
  <c r="N705" i="1"/>
  <c r="I1188" i="1"/>
  <c r="N1188" i="1"/>
  <c r="I1719" i="1"/>
  <c r="N1719" i="1"/>
  <c r="I1209" i="1"/>
  <c r="N1209" i="1"/>
  <c r="I774" i="1"/>
  <c r="N774" i="1"/>
  <c r="I1641" i="1"/>
  <c r="N1641" i="1"/>
  <c r="I963" i="1"/>
  <c r="N963" i="1"/>
  <c r="I1049" i="1"/>
  <c r="N1049" i="1"/>
  <c r="I385" i="1"/>
  <c r="N385" i="1"/>
  <c r="I350" i="1"/>
  <c r="N350" i="1"/>
  <c r="I992" i="1"/>
  <c r="N992" i="1"/>
  <c r="I1413" i="1"/>
  <c r="N1413" i="1"/>
  <c r="I757" i="1"/>
  <c r="N757" i="1"/>
  <c r="I1664" i="1"/>
  <c r="N1664" i="1"/>
  <c r="I1109" i="1"/>
  <c r="N1109" i="1"/>
  <c r="I1959" i="1"/>
  <c r="N1959" i="1"/>
  <c r="I1311" i="1"/>
  <c r="N1311" i="1"/>
  <c r="N508" i="1"/>
  <c r="I508" i="1"/>
  <c r="N818" i="1"/>
  <c r="I818" i="1"/>
  <c r="I592" i="1"/>
  <c r="N592" i="1"/>
  <c r="I825" i="1"/>
  <c r="N825" i="1"/>
  <c r="I69" i="1"/>
  <c r="N69" i="1"/>
  <c r="I1084" i="1"/>
  <c r="N1084" i="1"/>
  <c r="I1849" i="1"/>
  <c r="N1849" i="1"/>
  <c r="N1390" i="1"/>
  <c r="I1390" i="1"/>
  <c r="I734" i="1"/>
  <c r="N734" i="1"/>
  <c r="I1601" i="1"/>
  <c r="N1601" i="1"/>
  <c r="I1158" i="1"/>
  <c r="N1158" i="1"/>
  <c r="I977" i="1"/>
  <c r="N977" i="1"/>
  <c r="N313" i="1"/>
  <c r="I313" i="1"/>
  <c r="I78" i="1"/>
  <c r="N78" i="1"/>
  <c r="I909" i="1"/>
  <c r="N909" i="1"/>
  <c r="I1208" i="1"/>
  <c r="N1208" i="1"/>
  <c r="I773" i="1"/>
  <c r="N773" i="1"/>
  <c r="I1680" i="1"/>
  <c r="N1680" i="1"/>
  <c r="I1125" i="1"/>
  <c r="N1125" i="1"/>
  <c r="I1951" i="1"/>
  <c r="N1951" i="1"/>
  <c r="I1327" i="1"/>
  <c r="N1327" i="1"/>
  <c r="N1795" i="1"/>
  <c r="I1795" i="1"/>
  <c r="N850" i="1"/>
  <c r="I850" i="1"/>
  <c r="I194" i="1"/>
  <c r="N194" i="1"/>
  <c r="I489" i="1"/>
  <c r="N489" i="1"/>
  <c r="I1913" i="1"/>
  <c r="N1913" i="1"/>
  <c r="I1172" i="1"/>
  <c r="N1172" i="1"/>
  <c r="I1703" i="1"/>
  <c r="N1703" i="1"/>
  <c r="I1414" i="1"/>
  <c r="N1414" i="1"/>
  <c r="I758" i="1"/>
  <c r="N758" i="1"/>
  <c r="I1625" i="1"/>
  <c r="N1625" i="1"/>
  <c r="N1198" i="1"/>
  <c r="I1198" i="1"/>
  <c r="N1017" i="1"/>
  <c r="I1017" i="1"/>
  <c r="I1260" i="1"/>
  <c r="N1260" i="1"/>
  <c r="I1860" i="1"/>
  <c r="N1860" i="1"/>
  <c r="I422" i="1"/>
  <c r="N422" i="1"/>
  <c r="I1258" i="1"/>
  <c r="N1258" i="1"/>
  <c r="I815" i="1"/>
  <c r="N815" i="1"/>
  <c r="I1298" i="1"/>
  <c r="N1298" i="1"/>
  <c r="I634" i="1"/>
  <c r="N634" i="1"/>
  <c r="I105" i="1"/>
  <c r="N105" i="1"/>
  <c r="I56" i="1"/>
  <c r="N56" i="1"/>
  <c r="I362" i="1"/>
  <c r="N362" i="1"/>
  <c r="I1730" i="1"/>
  <c r="N1730" i="1"/>
  <c r="I529" i="1"/>
  <c r="N529" i="1"/>
  <c r="I872" i="1"/>
  <c r="N872" i="1"/>
  <c r="N1809" i="1"/>
  <c r="I1809" i="1"/>
  <c r="I695" i="1"/>
  <c r="N695" i="1"/>
  <c r="I1514" i="1"/>
  <c r="N1514" i="1"/>
  <c r="I958" i="1"/>
  <c r="N958" i="1"/>
  <c r="I49" i="1"/>
  <c r="N49" i="1"/>
  <c r="I801" i="1"/>
  <c r="N801" i="1"/>
  <c r="I306" i="1"/>
  <c r="N306" i="1"/>
  <c r="I431" i="1"/>
  <c r="N431" i="1"/>
  <c r="I473" i="1"/>
  <c r="N473" i="1"/>
  <c r="I356" i="1"/>
  <c r="N356" i="1"/>
  <c r="I1993" i="1"/>
  <c r="N1993" i="1"/>
  <c r="I1110" i="1"/>
  <c r="N1110" i="1"/>
  <c r="I484" i="1"/>
  <c r="N484" i="1"/>
  <c r="I1237" i="1"/>
  <c r="N1237" i="1"/>
  <c r="I794" i="1"/>
  <c r="N794" i="1"/>
  <c r="I329" i="1"/>
  <c r="N329" i="1"/>
  <c r="I138" i="1"/>
  <c r="N138" i="1"/>
  <c r="I382" i="1"/>
  <c r="N382" i="1"/>
  <c r="I384" i="1"/>
  <c r="N384" i="1"/>
  <c r="I949" i="1"/>
  <c r="N949" i="1"/>
  <c r="I1978" i="1"/>
  <c r="N1978" i="1"/>
  <c r="I1182" i="1"/>
  <c r="N1182" i="1"/>
  <c r="I1811" i="1"/>
  <c r="N1811" i="1"/>
  <c r="I1001" i="1"/>
  <c r="N1001" i="1"/>
  <c r="I866" i="1"/>
  <c r="N866" i="1"/>
  <c r="I337" i="1"/>
  <c r="N337" i="1"/>
  <c r="N82" i="1"/>
  <c r="I82" i="1"/>
  <c r="I398" i="1"/>
  <c r="N398" i="1"/>
  <c r="I432" i="1"/>
  <c r="N432" i="1"/>
  <c r="I769" i="1"/>
  <c r="N769" i="1"/>
  <c r="I246" i="1"/>
  <c r="N246" i="1"/>
  <c r="N131" i="1"/>
  <c r="I131" i="1"/>
  <c r="I1906" i="1"/>
  <c r="N1906" i="1"/>
  <c r="I44" i="1"/>
  <c r="N44" i="1"/>
  <c r="N800" i="1"/>
  <c r="I800" i="1"/>
  <c r="I440" i="1"/>
  <c r="N440" i="1"/>
  <c r="N349" i="1"/>
  <c r="I349" i="1"/>
  <c r="I1393" i="1"/>
  <c r="N1393" i="1"/>
  <c r="I1793" i="1"/>
  <c r="N1793" i="1"/>
  <c r="I1205" i="1"/>
  <c r="N1205" i="1"/>
  <c r="I183" i="1"/>
  <c r="N183" i="1"/>
  <c r="I73" i="1"/>
  <c r="N73" i="1"/>
  <c r="I564" i="1"/>
  <c r="N564" i="1"/>
  <c r="N901" i="1"/>
  <c r="I901" i="1"/>
  <c r="N388" i="1"/>
  <c r="I388" i="1"/>
  <c r="I1072" i="1"/>
  <c r="N1072" i="1"/>
  <c r="I157" i="1"/>
  <c r="N157" i="1"/>
  <c r="I191" i="1"/>
  <c r="N191" i="1"/>
  <c r="I1960" i="1"/>
  <c r="N1960" i="1"/>
  <c r="I1312" i="1"/>
  <c r="N1312" i="1"/>
  <c r="I656" i="1"/>
  <c r="N656" i="1"/>
  <c r="I905" i="1"/>
  <c r="N905" i="1"/>
  <c r="I1945" i="1"/>
  <c r="N1945" i="1"/>
  <c r="I13" i="1"/>
  <c r="N13" i="1"/>
  <c r="I70" i="1"/>
  <c r="N70" i="1"/>
  <c r="I853" i="1"/>
  <c r="N853" i="1"/>
  <c r="N332" i="1"/>
  <c r="I332" i="1"/>
  <c r="I1529" i="1"/>
  <c r="N1529" i="1"/>
  <c r="I109" i="1"/>
  <c r="N109" i="1"/>
  <c r="I263" i="1"/>
  <c r="N263" i="1"/>
  <c r="I1942" i="1"/>
  <c r="N1942" i="1"/>
  <c r="I1328" i="1"/>
  <c r="N1328" i="1"/>
  <c r="I672" i="1"/>
  <c r="N672" i="1"/>
  <c r="I510" i="1"/>
  <c r="N510" i="1"/>
  <c r="N163" i="1"/>
  <c r="I163" i="1"/>
  <c r="I1587" i="1"/>
  <c r="N1587" i="1"/>
  <c r="I84" i="1"/>
  <c r="N84" i="1"/>
  <c r="I453" i="1"/>
  <c r="N453" i="1"/>
  <c r="I902" i="1"/>
  <c r="N902" i="1"/>
  <c r="I389" i="1"/>
  <c r="N389" i="1"/>
  <c r="I793" i="1"/>
  <c r="N793" i="1"/>
  <c r="I1626" i="1"/>
  <c r="N1626" i="1"/>
  <c r="I1071" i="1"/>
  <c r="N1071" i="1"/>
  <c r="I1706" i="1"/>
  <c r="N1706" i="1"/>
  <c r="I945" i="1"/>
  <c r="N945" i="1"/>
  <c r="I134" i="1"/>
  <c r="N134" i="1"/>
  <c r="I869" i="1"/>
  <c r="N869" i="1"/>
  <c r="I348" i="1"/>
  <c r="N348" i="1"/>
  <c r="I1409" i="1"/>
  <c r="N1409" i="1"/>
  <c r="N125" i="1"/>
  <c r="I125" i="1"/>
  <c r="I581" i="1"/>
  <c r="N581" i="1"/>
  <c r="I1985" i="1"/>
  <c r="N1985" i="1"/>
  <c r="I1560" i="1"/>
  <c r="N1560" i="1"/>
  <c r="I624" i="1"/>
  <c r="N624" i="1"/>
  <c r="I729" i="1"/>
  <c r="N729" i="1"/>
  <c r="I31" i="1"/>
  <c r="N31" i="1"/>
  <c r="I20" i="1"/>
  <c r="N20" i="1"/>
  <c r="N26" i="1"/>
  <c r="I312" i="1"/>
  <c r="N312" i="1"/>
  <c r="I364" i="1"/>
  <c r="N364" i="1"/>
  <c r="N976" i="1"/>
  <c r="I976" i="1"/>
  <c r="I141" i="1"/>
  <c r="N141" i="1"/>
  <c r="I119" i="1"/>
  <c r="N119" i="1"/>
  <c r="I2001" i="1"/>
  <c r="N2001" i="1"/>
  <c r="I1296" i="1"/>
  <c r="N1296" i="1"/>
  <c r="I640" i="1"/>
  <c r="N640" i="1"/>
  <c r="I809" i="1"/>
  <c r="N809" i="1"/>
  <c r="I2095" i="1"/>
  <c r="N2095" i="1"/>
  <c r="I875" i="1"/>
  <c r="N875" i="1"/>
  <c r="I1732" i="1"/>
  <c r="N1732" i="1"/>
  <c r="I1919" i="1"/>
  <c r="N1919" i="1"/>
  <c r="I1979" i="1"/>
  <c r="N1979" i="1"/>
  <c r="I1348" i="1"/>
  <c r="N1348" i="1"/>
  <c r="I416" i="1"/>
  <c r="N416" i="1"/>
  <c r="I1797" i="1"/>
  <c r="N1797" i="1"/>
  <c r="N1447" i="1"/>
  <c r="I1447" i="1"/>
  <c r="I1467" i="1"/>
  <c r="N1467" i="1"/>
  <c r="I2029" i="1"/>
  <c r="N2029" i="1"/>
  <c r="I596" i="1"/>
  <c r="N596" i="1"/>
  <c r="I653" i="1"/>
  <c r="N653" i="1"/>
  <c r="I1700" i="1"/>
  <c r="N1700" i="1"/>
  <c r="I1500" i="1"/>
  <c r="N1500" i="1"/>
  <c r="I750" i="1"/>
  <c r="N750" i="1"/>
  <c r="I643" i="1"/>
  <c r="N643" i="1"/>
  <c r="I1647" i="1"/>
  <c r="N1647" i="1"/>
  <c r="I1756" i="1"/>
  <c r="N1756" i="1"/>
  <c r="I803" i="1"/>
  <c r="N803" i="1"/>
  <c r="I1003" i="1"/>
  <c r="N1003" i="1"/>
  <c r="I1541" i="1"/>
  <c r="N1541" i="1"/>
  <c r="I785" i="1"/>
  <c r="N785" i="1"/>
  <c r="I1989" i="1"/>
  <c r="N1989" i="1"/>
  <c r="I1549" i="1"/>
  <c r="N1549" i="1"/>
  <c r="I1523" i="1"/>
  <c r="N1523" i="1"/>
  <c r="I652" i="1"/>
  <c r="N652" i="1"/>
  <c r="N1126" i="1"/>
  <c r="I1126" i="1"/>
  <c r="I1531" i="1"/>
  <c r="N1531" i="1"/>
  <c r="I1964" i="1"/>
  <c r="N1964" i="1"/>
  <c r="I660" i="1"/>
  <c r="N660" i="1"/>
  <c r="I1975" i="1"/>
  <c r="N1975" i="1"/>
  <c r="I2097" i="1"/>
  <c r="N2097" i="1"/>
  <c r="I1011" i="1"/>
  <c r="N1011" i="1"/>
  <c r="I1908" i="1"/>
  <c r="N1908" i="1"/>
  <c r="I1215" i="1"/>
  <c r="N1215" i="1"/>
  <c r="I1699" i="1"/>
  <c r="N1699" i="1"/>
  <c r="I1130" i="1"/>
  <c r="N1130" i="1"/>
  <c r="I1492" i="1"/>
  <c r="N1492" i="1"/>
  <c r="I1750" i="1"/>
  <c r="N1750" i="1"/>
  <c r="N1585" i="1"/>
  <c r="I1585" i="1"/>
  <c r="I239" i="1"/>
  <c r="N239" i="1"/>
  <c r="I1926" i="1"/>
  <c r="N1926" i="1"/>
  <c r="I1355" i="1"/>
  <c r="N1355" i="1"/>
  <c r="I691" i="1"/>
  <c r="N691" i="1"/>
  <c r="I1717" i="1"/>
  <c r="N1717" i="1"/>
  <c r="I1420" i="1"/>
  <c r="N1420" i="1"/>
  <c r="I2079" i="1"/>
  <c r="N2079" i="1"/>
  <c r="I1493" i="1"/>
  <c r="N1493" i="1"/>
  <c r="I1217" i="1"/>
  <c r="N1217" i="1"/>
  <c r="I1073" i="1"/>
  <c r="N1073" i="1"/>
  <c r="N1190" i="1"/>
  <c r="I1190" i="1"/>
  <c r="I1723" i="1"/>
  <c r="N1723" i="1"/>
  <c r="I1443" i="1"/>
  <c r="N1443" i="1"/>
  <c r="I1154" i="1"/>
  <c r="N1154" i="1"/>
  <c r="I2057" i="1"/>
  <c r="N2057" i="1"/>
  <c r="I1516" i="1"/>
  <c r="N1516" i="1"/>
  <c r="I960" i="1"/>
  <c r="N960" i="1"/>
  <c r="I1774" i="1"/>
  <c r="N1774" i="1"/>
  <c r="I961" i="1"/>
  <c r="N961" i="1"/>
  <c r="N1681" i="1"/>
  <c r="I1681" i="1"/>
  <c r="I549" i="1"/>
  <c r="N549" i="1"/>
  <c r="I1932" i="1"/>
  <c r="N1932" i="1"/>
  <c r="I1955" i="1"/>
  <c r="N1955" i="1"/>
  <c r="I1323" i="1"/>
  <c r="N1323" i="1"/>
  <c r="I659" i="1"/>
  <c r="N659" i="1"/>
  <c r="I1855" i="1"/>
  <c r="N1855" i="1"/>
  <c r="I1388" i="1"/>
  <c r="N1388" i="1"/>
  <c r="I732" i="1"/>
  <c r="N732" i="1"/>
  <c r="I1663" i="1"/>
  <c r="N1663" i="1"/>
  <c r="I1592" i="1"/>
  <c r="N1592" i="1"/>
  <c r="I863" i="1"/>
  <c r="N863" i="1"/>
  <c r="N1738" i="1"/>
  <c r="I1738" i="1"/>
  <c r="I1946" i="1"/>
  <c r="N1946" i="1"/>
  <c r="I1613" i="1"/>
  <c r="N1613" i="1"/>
  <c r="I1058" i="1"/>
  <c r="N1058" i="1"/>
  <c r="I923" i="1"/>
  <c r="N923" i="1"/>
  <c r="I1686" i="1"/>
  <c r="N1686" i="1"/>
  <c r="I1131" i="1"/>
  <c r="N1131" i="1"/>
  <c r="I1848" i="1"/>
  <c r="N1848" i="1"/>
  <c r="I1389" i="1"/>
  <c r="N1389" i="1"/>
  <c r="I1976" i="1"/>
  <c r="N1976" i="1"/>
  <c r="N520" i="1"/>
  <c r="I520" i="1"/>
  <c r="I1052" i="1"/>
  <c r="N1052" i="1"/>
  <c r="I1991" i="1"/>
  <c r="N1991" i="1"/>
  <c r="N1294" i="1"/>
  <c r="I1294" i="1"/>
  <c r="I638" i="1"/>
  <c r="N638" i="1"/>
  <c r="I1760" i="1"/>
  <c r="N1760" i="1"/>
  <c r="I990" i="1"/>
  <c r="N990" i="1"/>
  <c r="N1314" i="1"/>
  <c r="I1314" i="1"/>
  <c r="I121" i="1"/>
  <c r="N121" i="1"/>
  <c r="I378" i="1"/>
  <c r="N378" i="1"/>
  <c r="N545" i="1"/>
  <c r="I545" i="1"/>
  <c r="I1610" i="1"/>
  <c r="N1610" i="1"/>
  <c r="I605" i="1"/>
  <c r="N605" i="1"/>
  <c r="I1783" i="1"/>
  <c r="N1783" i="1"/>
  <c r="I1273" i="1"/>
  <c r="N1273" i="1"/>
  <c r="I838" i="1"/>
  <c r="N838" i="1"/>
  <c r="I1439" i="1"/>
  <c r="N1439" i="1"/>
  <c r="I711" i="1"/>
  <c r="N711" i="1"/>
  <c r="I1177" i="1"/>
  <c r="N1177" i="1"/>
  <c r="I1144" i="1"/>
  <c r="N1144" i="1"/>
  <c r="I207" i="1"/>
  <c r="N207" i="1"/>
  <c r="N164" i="1"/>
  <c r="I164" i="1"/>
  <c r="I1256" i="1"/>
  <c r="N1256" i="1"/>
  <c r="I821" i="1"/>
  <c r="N821" i="1"/>
  <c r="I1462" i="1"/>
  <c r="N1462" i="1"/>
  <c r="I1173" i="1"/>
  <c r="N1173" i="1"/>
  <c r="I1876" i="1"/>
  <c r="N1876" i="1"/>
  <c r="I1383" i="1"/>
  <c r="N1383" i="1"/>
  <c r="I1628" i="1"/>
  <c r="N1628" i="1"/>
  <c r="I455" i="1"/>
  <c r="N455" i="1"/>
  <c r="I162" i="1"/>
  <c r="N162" i="1"/>
  <c r="I820" i="1"/>
  <c r="N820" i="1"/>
  <c r="I792" i="1"/>
  <c r="N792" i="1"/>
  <c r="I1148" i="1"/>
  <c r="N1148" i="1"/>
  <c r="I1743" i="1"/>
  <c r="N1743" i="1"/>
  <c r="I1233" i="1"/>
  <c r="N1233" i="1"/>
  <c r="I798" i="1"/>
  <c r="N798" i="1"/>
  <c r="I1665" i="1"/>
  <c r="N1665" i="1"/>
  <c r="N639" i="1"/>
  <c r="I639" i="1"/>
  <c r="N1105" i="1"/>
  <c r="I1105" i="1"/>
  <c r="N33" i="1"/>
  <c r="I848" i="1"/>
  <c r="N848" i="1"/>
  <c r="I396" i="1"/>
  <c r="N396" i="1"/>
  <c r="I1272" i="1"/>
  <c r="N1272" i="1"/>
  <c r="I2092" i="1"/>
  <c r="N2092" i="1"/>
  <c r="I1478" i="1"/>
  <c r="N1478" i="1"/>
  <c r="I1189" i="1"/>
  <c r="N1189" i="1"/>
  <c r="N1842" i="1"/>
  <c r="I1842" i="1"/>
  <c r="N1399" i="1"/>
  <c r="I1399" i="1"/>
  <c r="N1660" i="1"/>
  <c r="I1660" i="1"/>
  <c r="N487" i="1"/>
  <c r="I487" i="1"/>
  <c r="I322" i="1"/>
  <c r="N322" i="1"/>
  <c r="I59" i="1"/>
  <c r="N59" i="1"/>
  <c r="N1352" i="1"/>
  <c r="I1352" i="1"/>
  <c r="I969" i="1"/>
  <c r="N969" i="1"/>
  <c r="I1767" i="1"/>
  <c r="N1767" i="1"/>
  <c r="I1257" i="1"/>
  <c r="N1257" i="1"/>
  <c r="N822" i="1"/>
  <c r="I822" i="1"/>
  <c r="I1689" i="1"/>
  <c r="N1689" i="1"/>
  <c r="N679" i="1"/>
  <c r="I679" i="1"/>
  <c r="N1145" i="1"/>
  <c r="I1145" i="1"/>
  <c r="I574" i="1"/>
  <c r="N574" i="1"/>
  <c r="I1080" i="1"/>
  <c r="N1080" i="1"/>
  <c r="N344" i="1"/>
  <c r="I344" i="1"/>
  <c r="I1014" i="1"/>
  <c r="N1014" i="1"/>
  <c r="I879" i="1"/>
  <c r="N879" i="1"/>
  <c r="I1362" i="1"/>
  <c r="N1362" i="1"/>
  <c r="I698" i="1"/>
  <c r="N698" i="1"/>
  <c r="I169" i="1"/>
  <c r="N169" i="1"/>
  <c r="I424" i="1"/>
  <c r="N424" i="1"/>
  <c r="I426" i="1"/>
  <c r="N426" i="1"/>
  <c r="I1297" i="1"/>
  <c r="N1297" i="1"/>
  <c r="I445" i="1"/>
  <c r="N445" i="1"/>
  <c r="I1489" i="1"/>
  <c r="N1489" i="1"/>
  <c r="I1536" i="1"/>
  <c r="N1536" i="1"/>
  <c r="I823" i="1"/>
  <c r="N823" i="1"/>
  <c r="I1306" i="1"/>
  <c r="N1306" i="1"/>
  <c r="I642" i="1"/>
  <c r="N642" i="1"/>
  <c r="N113" i="1"/>
  <c r="I113" i="1"/>
  <c r="N112" i="1"/>
  <c r="I112" i="1"/>
  <c r="N370" i="1"/>
  <c r="I370" i="1"/>
  <c r="I1770" i="1"/>
  <c r="N1770" i="1"/>
  <c r="I537" i="1"/>
  <c r="N537" i="1"/>
  <c r="N517" i="1"/>
  <c r="I517" i="1"/>
  <c r="N1578" i="1"/>
  <c r="I1578" i="1"/>
  <c r="I1174" i="1"/>
  <c r="N1174" i="1"/>
  <c r="I1803" i="1"/>
  <c r="N1803" i="1"/>
  <c r="I993" i="1"/>
  <c r="N993" i="1"/>
  <c r="I858" i="1"/>
  <c r="N858" i="1"/>
  <c r="I393" i="1"/>
  <c r="N393" i="1"/>
  <c r="I202" i="1"/>
  <c r="N202" i="1"/>
  <c r="I594" i="1"/>
  <c r="N594" i="1"/>
  <c r="I860" i="1"/>
  <c r="N860" i="1"/>
  <c r="I490" i="1"/>
  <c r="N490" i="1"/>
  <c r="I64" i="1"/>
  <c r="N64" i="1"/>
  <c r="I599" i="1"/>
  <c r="N599" i="1"/>
  <c r="I1612" i="1"/>
  <c r="N1612" i="1"/>
  <c r="I1065" i="1"/>
  <c r="N1065" i="1"/>
  <c r="I930" i="1"/>
  <c r="N930" i="1"/>
  <c r="I409" i="1"/>
  <c r="N409" i="1"/>
  <c r="I146" i="1"/>
  <c r="N146" i="1"/>
  <c r="I501" i="1"/>
  <c r="N501" i="1"/>
  <c r="I868" i="1"/>
  <c r="N868" i="1"/>
  <c r="I522" i="1"/>
  <c r="N522" i="1"/>
  <c r="I1762" i="1"/>
  <c r="N1762" i="1"/>
  <c r="I195" i="1"/>
  <c r="N195" i="1"/>
  <c r="I1513" i="1"/>
  <c r="N1513" i="1"/>
  <c r="I116" i="1"/>
  <c r="N116" i="1"/>
  <c r="N39" i="1"/>
  <c r="I39" i="1"/>
  <c r="I934" i="1"/>
  <c r="N934" i="1"/>
  <c r="N421" i="1"/>
  <c r="I421" i="1"/>
  <c r="I601" i="1"/>
  <c r="N601" i="1"/>
  <c r="I1594" i="1"/>
  <c r="N1594" i="1"/>
  <c r="I1039" i="1"/>
  <c r="N1039" i="1"/>
  <c r="I2041" i="1"/>
  <c r="N2041" i="1"/>
  <c r="I449" i="1"/>
  <c r="N449" i="1"/>
  <c r="I904" i="1"/>
  <c r="N904" i="1"/>
  <c r="I482" i="1"/>
  <c r="N482" i="1"/>
  <c r="N548" i="1"/>
  <c r="I548" i="1"/>
  <c r="I777" i="1"/>
  <c r="N777" i="1"/>
  <c r="N221" i="1"/>
  <c r="I221" i="1"/>
  <c r="I2054" i="1"/>
  <c r="N2054" i="1"/>
  <c r="I1843" i="1"/>
  <c r="N1843" i="1"/>
  <c r="I1384" i="1"/>
  <c r="N1384" i="1"/>
  <c r="I752" i="1"/>
  <c r="N752" i="1"/>
  <c r="I248" i="1"/>
  <c r="N248" i="1"/>
  <c r="I1651" i="1"/>
  <c r="N1651" i="1"/>
  <c r="I372" i="1"/>
  <c r="N372" i="1"/>
  <c r="I374" i="1"/>
  <c r="N374" i="1"/>
  <c r="I917" i="1"/>
  <c r="N917" i="1"/>
  <c r="I404" i="1"/>
  <c r="N404" i="1"/>
  <c r="I1152" i="1"/>
  <c r="N1152" i="1"/>
  <c r="I173" i="1"/>
  <c r="N173" i="1"/>
  <c r="I1961" i="1"/>
  <c r="N1961" i="1"/>
  <c r="N1859" i="1"/>
  <c r="I1859" i="1"/>
  <c r="I1400" i="1"/>
  <c r="N1400" i="1"/>
  <c r="I768" i="1"/>
  <c r="N768" i="1"/>
  <c r="I352" i="1"/>
  <c r="N352" i="1"/>
  <c r="I227" i="1"/>
  <c r="N227" i="1"/>
  <c r="I1212" i="1"/>
  <c r="N1212" i="1"/>
  <c r="N148" i="1"/>
  <c r="I148" i="1"/>
  <c r="I175" i="1"/>
  <c r="N175" i="1"/>
  <c r="I475" i="1"/>
  <c r="N475" i="1"/>
  <c r="I182" i="1"/>
  <c r="N182" i="1"/>
  <c r="I152" i="1"/>
  <c r="N152" i="1"/>
  <c r="I1690" i="1"/>
  <c r="N1690" i="1"/>
  <c r="I1135" i="1"/>
  <c r="N1135" i="1"/>
  <c r="I1473" i="1"/>
  <c r="N1473" i="1"/>
  <c r="I946" i="1"/>
  <c r="N946" i="1"/>
  <c r="I30" i="1"/>
  <c r="N30" i="1"/>
  <c r="I933" i="1"/>
  <c r="N933" i="1"/>
  <c r="I420" i="1"/>
  <c r="N420" i="1"/>
  <c r="I965" i="1"/>
  <c r="N965" i="1"/>
  <c r="I189" i="1"/>
  <c r="N189" i="1"/>
  <c r="I343" i="1"/>
  <c r="N343" i="1"/>
  <c r="I1905" i="1"/>
  <c r="N1905" i="1"/>
  <c r="I1344" i="1"/>
  <c r="N1344" i="1"/>
  <c r="I688" i="1"/>
  <c r="N688" i="1"/>
  <c r="I48" i="1"/>
  <c r="N48" i="1"/>
  <c r="I1778" i="1"/>
  <c r="N1778" i="1"/>
  <c r="I845" i="1"/>
  <c r="N845" i="1"/>
  <c r="I198" i="1"/>
  <c r="N198" i="1"/>
  <c r="I885" i="1"/>
  <c r="N885" i="1"/>
  <c r="I436" i="1"/>
  <c r="N436" i="1"/>
  <c r="I681" i="1"/>
  <c r="N681" i="1"/>
  <c r="N205" i="1"/>
  <c r="I205" i="1"/>
  <c r="I415" i="1"/>
  <c r="N415" i="1"/>
  <c r="I1877" i="1"/>
  <c r="N1877" i="1"/>
  <c r="I1360" i="1"/>
  <c r="N1360" i="1"/>
  <c r="I736" i="1"/>
  <c r="N736" i="1"/>
  <c r="I136" i="1"/>
  <c r="N136" i="1"/>
  <c r="I28" i="1"/>
  <c r="N28" i="1"/>
  <c r="H1882" i="1"/>
  <c r="I1882" i="1" s="1"/>
  <c r="H1880" i="1"/>
  <c r="I1880" i="1" s="1"/>
  <c r="H1871" i="1"/>
  <c r="N1871" i="1" s="1"/>
  <c r="H894" i="1"/>
  <c r="I894" i="1" s="1"/>
  <c r="H1883" i="1"/>
  <c r="N1883" i="1" s="1"/>
  <c r="H1458" i="1"/>
  <c r="I1458" i="1" s="1"/>
  <c r="H1899" i="1"/>
  <c r="N1899" i="1" s="1"/>
  <c r="H1367" i="1"/>
  <c r="N1367" i="1" s="1"/>
  <c r="H1872" i="1"/>
  <c r="N1872" i="1" s="1"/>
  <c r="H1895" i="1"/>
  <c r="N1895" i="1" s="1"/>
  <c r="H1874" i="1"/>
  <c r="N1874" i="1" s="1"/>
  <c r="H1534" i="1"/>
  <c r="I1534" i="1" s="1"/>
  <c r="H1787" i="1"/>
  <c r="N1787" i="1" s="1"/>
  <c r="H2019" i="1"/>
  <c r="N2019" i="1" s="1"/>
  <c r="H1888" i="1"/>
  <c r="N1888" i="1" s="1"/>
  <c r="H1898" i="1"/>
  <c r="I1898" i="1" s="1"/>
  <c r="H1887" i="1"/>
  <c r="N1887" i="1" s="1"/>
  <c r="H1886" i="1"/>
  <c r="I1886" i="1" s="1"/>
  <c r="H1538" i="1"/>
  <c r="N1538" i="1" s="1"/>
  <c r="H1535" i="1"/>
  <c r="N1535" i="1" s="1"/>
  <c r="H1897" i="1"/>
  <c r="N1897" i="1" s="1"/>
  <c r="H1889" i="1"/>
  <c r="I1889" i="1" s="1"/>
  <c r="H1107" i="1"/>
  <c r="N1107" i="1" s="1"/>
  <c r="H1867" i="1"/>
  <c r="I1867" i="1" s="1"/>
  <c r="H1869" i="1"/>
  <c r="I1869" i="1" s="1"/>
  <c r="H1891" i="1"/>
  <c r="N1891" i="1" s="1"/>
  <c r="H1824" i="1"/>
  <c r="N1824" i="1" s="1"/>
  <c r="H1459" i="1"/>
  <c r="I1459" i="1" s="1"/>
  <c r="H1894" i="1"/>
  <c r="I1894" i="1" s="1"/>
  <c r="H2021" i="1"/>
  <c r="I2021" i="1" s="1"/>
  <c r="I2020" i="1" s="1"/>
  <c r="Q2020" i="1" s="1"/>
  <c r="H1922" i="1"/>
  <c r="N1922" i="1" s="1"/>
  <c r="H1865" i="1"/>
  <c r="I1865" i="1" s="1"/>
  <c r="H1900" i="1"/>
  <c r="I1900" i="1" s="1"/>
  <c r="H1368" i="1"/>
  <c r="I1368" i="1" s="1"/>
  <c r="I1870" i="1"/>
  <c r="N1870" i="1"/>
  <c r="I1864" i="1"/>
  <c r="N1864" i="1"/>
  <c r="I1369" i="1"/>
  <c r="N1369" i="1"/>
  <c r="I1892" i="1"/>
  <c r="N1892" i="1"/>
  <c r="I1896" i="1"/>
  <c r="N1896" i="1"/>
  <c r="I1683" i="1"/>
  <c r="N1683" i="1"/>
  <c r="I1890" i="1"/>
  <c r="N1890" i="1"/>
  <c r="I1875" i="1"/>
  <c r="I1873" i="1"/>
  <c r="N1873" i="1"/>
  <c r="I12" i="1"/>
  <c r="N12" i="1"/>
  <c r="N1884" i="1" l="1"/>
  <c r="I1931" i="1"/>
  <c r="P1931" i="1" s="1"/>
  <c r="N1337" i="1"/>
  <c r="I11" i="1"/>
  <c r="P11" i="1" s="1"/>
  <c r="I1881" i="1"/>
  <c r="I2014" i="1"/>
  <c r="P2014" i="1" s="1"/>
  <c r="I2065" i="1"/>
  <c r="P2065" i="1" s="1"/>
  <c r="I1897" i="1"/>
  <c r="I1535" i="1"/>
  <c r="N1534" i="1"/>
  <c r="I1565" i="1"/>
  <c r="P1565" i="1" s="1"/>
  <c r="I1887" i="1"/>
  <c r="I1872" i="1"/>
  <c r="I1891" i="1"/>
  <c r="I1895" i="1"/>
  <c r="N1368" i="1"/>
  <c r="N1893" i="1"/>
  <c r="N1880" i="1"/>
  <c r="I1885" i="1"/>
  <c r="I1787" i="1"/>
  <c r="I27" i="1"/>
  <c r="P27" i="1" s="1"/>
  <c r="I2078" i="1"/>
  <c r="P2078" i="1" s="1"/>
  <c r="I936" i="1"/>
  <c r="P936" i="1" s="1"/>
  <c r="I1829" i="1"/>
  <c r="P1829" i="1" s="1"/>
  <c r="I593" i="1"/>
  <c r="P593" i="1" s="1"/>
  <c r="I2099" i="1"/>
  <c r="I1941" i="1"/>
  <c r="I34" i="1"/>
  <c r="P34" i="1" s="1"/>
  <c r="I1966" i="1"/>
  <c r="P1966" i="1" s="1"/>
  <c r="I1923" i="1"/>
  <c r="P1923" i="1" s="1"/>
  <c r="I2010" i="1"/>
  <c r="P2010" i="1" s="1"/>
  <c r="I2060" i="1"/>
  <c r="P2060" i="1" s="1"/>
  <c r="I444" i="1"/>
  <c r="P444" i="1" s="1"/>
  <c r="I1204" i="1"/>
  <c r="P1204" i="1" s="1"/>
  <c r="I2022" i="1"/>
  <c r="Q2022" i="1" s="1"/>
  <c r="I1952" i="1"/>
  <c r="P1952" i="1" s="1"/>
  <c r="I2044" i="1"/>
  <c r="Q2044" i="1" s="1"/>
  <c r="I1914" i="1"/>
  <c r="P1914" i="1" s="1"/>
  <c r="I1902" i="1"/>
  <c r="P1902" i="1" s="1"/>
  <c r="I2038" i="1"/>
  <c r="I2088" i="1"/>
  <c r="P2088" i="1" s="1"/>
  <c r="N1865" i="1"/>
  <c r="N1898" i="1"/>
  <c r="N1867" i="1"/>
  <c r="I1367" i="1"/>
  <c r="I1284" i="1" s="1"/>
  <c r="P1284" i="1" s="1"/>
  <c r="N894" i="1"/>
  <c r="N1886" i="1"/>
  <c r="I1107" i="1"/>
  <c r="I974" i="1" s="1"/>
  <c r="P974" i="1" s="1"/>
  <c r="I1922" i="1"/>
  <c r="I1921" i="1" s="1"/>
  <c r="P1921" i="1" s="1"/>
  <c r="I1874" i="1"/>
  <c r="I2019" i="1"/>
  <c r="I2018" i="1" s="1"/>
  <c r="Q2018" i="1" s="1"/>
  <c r="N1889" i="1"/>
  <c r="N1458" i="1"/>
  <c r="I1899" i="1"/>
  <c r="N2021" i="1"/>
  <c r="I1824" i="1"/>
  <c r="I1888" i="1"/>
  <c r="I1871" i="1"/>
  <c r="I1883" i="1"/>
  <c r="I1538" i="1"/>
  <c r="N1869" i="1"/>
  <c r="N1882" i="1"/>
  <c r="N1894" i="1"/>
  <c r="N1900" i="1"/>
  <c r="N1459" i="1"/>
  <c r="I1863" i="1"/>
  <c r="P1863" i="1" s="1"/>
  <c r="I1425" i="1" l="1"/>
  <c r="P1425" i="1" s="1"/>
  <c r="I1866" i="1"/>
  <c r="P1866" i="1" s="1"/>
  <c r="I1692" i="1"/>
  <c r="P1692" i="1" s="1"/>
  <c r="P1941" i="1"/>
  <c r="I1930" i="1"/>
  <c r="P1930" i="1" s="1"/>
  <c r="Q2099" i="1"/>
  <c r="I2098" i="1"/>
  <c r="P2098" i="1" s="1"/>
  <c r="Q2038" i="1"/>
  <c r="I2035" i="1"/>
  <c r="P2035" i="1" s="1"/>
  <c r="I2017" i="1"/>
  <c r="P2017" i="1" s="1"/>
  <c r="I1879" i="1"/>
  <c r="P1879" i="1" s="1"/>
  <c r="I1901" i="1"/>
  <c r="P1901" i="1" s="1"/>
  <c r="I10" i="1" l="1"/>
  <c r="I2013" i="1"/>
  <c r="P2013" i="1" s="1"/>
  <c r="I1878" i="1" l="1"/>
  <c r="I9" i="1" s="1"/>
  <c r="P9" i="1" l="1"/>
  <c r="P1878" i="1"/>
</calcChain>
</file>

<file path=xl/sharedStrings.xml><?xml version="1.0" encoding="utf-8"?>
<sst xmlns="http://schemas.openxmlformats.org/spreadsheetml/2006/main" count="12322" uniqueCount="3630">
  <si>
    <t>SERVIÇOS PRELIMINARES</t>
  </si>
  <si>
    <t>SINAPI</t>
  </si>
  <si>
    <t>Composição</t>
  </si>
  <si>
    <t>Cotação</t>
  </si>
  <si>
    <t>SETOP</t>
  </si>
  <si>
    <t>CO-27427</t>
  </si>
  <si>
    <t>CO-27424</t>
  </si>
  <si>
    <t>CO-27425</t>
  </si>
  <si>
    <t>CO-27389</t>
  </si>
  <si>
    <t>BDI ONERADO:</t>
  </si>
  <si>
    <t>BDI DIFERENCIADO:</t>
  </si>
  <si>
    <t>DESCRIÇÃO</t>
  </si>
  <si>
    <t>ITEM</t>
  </si>
  <si>
    <t>QUANT.</t>
  </si>
  <si>
    <t>PREÇO UNITÁRIO SEM BDI</t>
  </si>
  <si>
    <t>UN.</t>
  </si>
  <si>
    <t>PREÇO 
UNITÁRIO 
COM BDI</t>
  </si>
  <si>
    <t>PREÇO
TOTAL 
COM BDI</t>
  </si>
  <si>
    <t>M2</t>
  </si>
  <si>
    <t>M3</t>
  </si>
  <si>
    <t>M3XKM</t>
  </si>
  <si>
    <t>MES</t>
  </si>
  <si>
    <t>UN</t>
  </si>
  <si>
    <t>KG</t>
  </si>
  <si>
    <t>M</t>
  </si>
  <si>
    <t>CARGA, MANOBRA E DESCARGA DE ENTULHO EM CAMINHÃO BASCULANTE 6 M³ - CARGA COM ESCAVADEIRA HIDRÁULICA  (CAÇAMBA DE 0,80 M³ / 111 HP) E DESCARGA LIVRE (UNIDADE: M3). AF_07/2020</t>
  </si>
  <si>
    <t>COMO CONSTRUÍDO ("AS BUILT") DE PROJETOS COM ÁREA ATÉ 10.000 M2</t>
  </si>
  <si>
    <t>ESCORAMENTO DE VALA, TIPO CONTÍNUO, COM PROFUNDIDADE DE 1,5 M A 3,0 M, LARGURA MENOR QUE 1,5 M. AF_08/2020</t>
  </si>
  <si>
    <t>BDI</t>
  </si>
  <si>
    <t>OBRA:</t>
  </si>
  <si>
    <t>PREFEITURA DE JUIZ DE FORA</t>
  </si>
  <si>
    <t>SECRETARIA DE OBRAS</t>
  </si>
  <si>
    <t>SUBSECRETARIA DE GESTÃO DE OBRAS PÚBLICAS</t>
  </si>
  <si>
    <t>A</t>
  </si>
  <si>
    <t>B</t>
  </si>
  <si>
    <t>COMPOSIÇÃO DA PARCELA DE BDI (BONIFICAÇÃO E DESPESAS INDIRETAS)</t>
  </si>
  <si>
    <t>ITENS RELATIVOS À ADMINISTRAÇÃO DA OBRA</t>
  </si>
  <si>
    <t xml:space="preserve">% </t>
  </si>
  <si>
    <t>A - Administração Central</t>
  </si>
  <si>
    <t>LUCRO</t>
  </si>
  <si>
    <t>TRIBUTOS</t>
  </si>
  <si>
    <t>F - PIS</t>
  </si>
  <si>
    <t>G - COFINS</t>
  </si>
  <si>
    <t>I - CONTRIBUIÇÃO PREVIDENCIÁRIA SOBRE A RENDA BRUTA</t>
  </si>
  <si>
    <t>Assim, com base na fórmula proposta pelo acordão TCU nº 2622/2013, temos:</t>
  </si>
  <si>
    <t>-</t>
  </si>
  <si>
    <t>B - Despesas Financeiras</t>
  </si>
  <si>
    <t>H - ISSQN</t>
  </si>
  <si>
    <t>C - Risco</t>
  </si>
  <si>
    <t>D - Seguro e Garantia</t>
  </si>
  <si>
    <t>E - Lucro</t>
  </si>
  <si>
    <t>BDI ONERADO (%)</t>
  </si>
  <si>
    <t>PROPONENTE:</t>
  </si>
  <si>
    <t>DESCONTO PROPOSTO:</t>
  </si>
  <si>
    <t xml:space="preserve">PROPONENTE: </t>
  </si>
  <si>
    <t>BDI DIFERENCIADO (%)</t>
  </si>
  <si>
    <t>CONTRATAÇÃO SEMI-INTEGRADA DE EMPRESA PARA CONSTRUÇÃO DO CENTRO COMUNITÁRIO PELA VIDA - COMVIVE</t>
  </si>
  <si>
    <t>1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</si>
  <si>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</si>
  <si>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</si>
  <si>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</si>
  <si>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</si>
  <si>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</si>
  <si>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</si>
  <si>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</si>
  <si>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</si>
  <si>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</si>
  <si>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</si>
  <si>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</si>
  <si>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</si>
  <si>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</si>
  <si>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</si>
  <si>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</si>
  <si>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2</t>
  </si>
  <si>
    <t>2.1</t>
  </si>
  <si>
    <t>2.2</t>
  </si>
  <si>
    <t>2.3</t>
  </si>
  <si>
    <t>2.4</t>
  </si>
  <si>
    <t>2.5</t>
  </si>
  <si>
    <t>2.6</t>
  </si>
  <si>
    <t>3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</si>
  <si>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</si>
  <si>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</si>
  <si>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</si>
  <si>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</si>
  <si>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</si>
  <si>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</si>
  <si>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</si>
  <si>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</si>
  <si>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</si>
  <si>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</si>
  <si>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</si>
  <si>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3.12</t>
  </si>
  <si>
    <t>3.13</t>
  </si>
  <si>
    <t>3.14</t>
  </si>
  <si>
    <t>3.15</t>
  </si>
  <si>
    <t>3.16</t>
  </si>
  <si>
    <t>3.17</t>
  </si>
  <si>
    <t>3.18</t>
  </si>
  <si>
    <t>3.19</t>
  </si>
  <si>
    <t>3.20</t>
  </si>
  <si>
    <t>3.21</t>
  </si>
  <si>
    <t>3.22</t>
  </si>
  <si>
    <t>3.23</t>
  </si>
  <si>
    <t>3.24</t>
  </si>
  <si>
    <t>3.25</t>
  </si>
  <si>
    <t>3.26</t>
  </si>
  <si>
    <t>3.27</t>
  </si>
  <si>
    <t>3.28</t>
  </si>
  <si>
    <t>3.29</t>
  </si>
  <si>
    <t>3.30</t>
  </si>
  <si>
    <t>3.31</t>
  </si>
  <si>
    <t>3.32</t>
  </si>
  <si>
    <t>3.33</t>
  </si>
  <si>
    <t>3.34</t>
  </si>
  <si>
    <t>3.35</t>
  </si>
  <si>
    <t>3.36</t>
  </si>
  <si>
    <t>3.37</t>
  </si>
  <si>
    <t>3.38</t>
  </si>
  <si>
    <t>3.39</t>
  </si>
  <si>
    <t>3.40</t>
  </si>
  <si>
    <t>3.41</t>
  </si>
  <si>
    <t>3.42</t>
  </si>
  <si>
    <t>3.43</t>
  </si>
  <si>
    <t>3.44</t>
  </si>
  <si>
    <t>3.45</t>
  </si>
  <si>
    <t>3.46</t>
  </si>
  <si>
    <t>3.47</t>
  </si>
  <si>
    <t>3.48</t>
  </si>
  <si>
    <t>3.49</t>
  </si>
  <si>
    <t>3.50</t>
  </si>
  <si>
    <t>3.51</t>
  </si>
  <si>
    <t>3.52</t>
  </si>
  <si>
    <t>3.53</t>
  </si>
  <si>
    <t>3.54</t>
  </si>
  <si>
    <t>3.55</t>
  </si>
  <si>
    <t>3.56</t>
  </si>
  <si>
    <t>3.57</t>
  </si>
  <si>
    <t>3.58</t>
  </si>
  <si>
    <t>3.59</t>
  </si>
  <si>
    <t>3.60</t>
  </si>
  <si>
    <t>3.61</t>
  </si>
  <si>
    <t>3.62</t>
  </si>
  <si>
    <t>3.63</t>
  </si>
  <si>
    <t>3.64</t>
  </si>
  <si>
    <t>3.65</t>
  </si>
  <si>
    <t>3.66</t>
  </si>
  <si>
    <t>3.67</t>
  </si>
  <si>
    <t>3.68</t>
  </si>
  <si>
    <t>3.69</t>
  </si>
  <si>
    <t>3.70</t>
  </si>
  <si>
    <t>3.71</t>
  </si>
  <si>
    <t>3.72</t>
  </si>
  <si>
    <t>3.73</t>
  </si>
  <si>
    <t>3.74</t>
  </si>
  <si>
    <t>3.75</t>
  </si>
  <si>
    <t>3.76</t>
  </si>
  <si>
    <t>3.77</t>
  </si>
  <si>
    <t>3.78</t>
  </si>
  <si>
    <t>3.79</t>
  </si>
  <si>
    <t>3.80</t>
  </si>
  <si>
    <t>3.81</t>
  </si>
  <si>
    <t>3.82</t>
  </si>
  <si>
    <t>3.83</t>
  </si>
  <si>
    <t>3.84</t>
  </si>
  <si>
    <t>3.85</t>
  </si>
  <si>
    <t>3.86</t>
  </si>
  <si>
    <t>3.87</t>
  </si>
  <si>
    <t>3.88</t>
  </si>
  <si>
    <t>3.89</t>
  </si>
  <si>
    <t>3.90</t>
  </si>
  <si>
    <t>3.91</t>
  </si>
  <si>
    <t>3.92</t>
  </si>
  <si>
    <t>3.93</t>
  </si>
  <si>
    <t>3.94</t>
  </si>
  <si>
    <t>3.95</t>
  </si>
  <si>
    <t>3.96</t>
  </si>
  <si>
    <t>3.97</t>
  </si>
  <si>
    <t>3.98</t>
  </si>
  <si>
    <t>3.99</t>
  </si>
  <si>
    <t>3.100</t>
  </si>
  <si>
    <t>3.101</t>
  </si>
  <si>
    <t>3.102</t>
  </si>
  <si>
    <t>3.103</t>
  </si>
  <si>
    <t>3.104</t>
  </si>
  <si>
    <t>3.105</t>
  </si>
  <si>
    <t>3.106</t>
  </si>
  <si>
    <t>3.107</t>
  </si>
  <si>
    <t>3.108</t>
  </si>
  <si>
    <t>3.109</t>
  </si>
  <si>
    <t>3.110</t>
  </si>
  <si>
    <t>3.111</t>
  </si>
  <si>
    <t>3.112</t>
  </si>
  <si>
    <t>3.113</t>
  </si>
  <si>
    <t>3.114</t>
  </si>
  <si>
    <t>3.115</t>
  </si>
  <si>
    <t>3.116</t>
  </si>
  <si>
    <t>3.117</t>
  </si>
  <si>
    <t>3.118</t>
  </si>
  <si>
    <t>3.119</t>
  </si>
  <si>
    <t>3.120</t>
  </si>
  <si>
    <t>3.121</t>
  </si>
  <si>
    <t>3.122</t>
  </si>
  <si>
    <t>3.123</t>
  </si>
  <si>
    <t>3.124</t>
  </si>
  <si>
    <t>3.125</t>
  </si>
  <si>
    <t>3.126</t>
  </si>
  <si>
    <t>3.127</t>
  </si>
  <si>
    <t>3.128</t>
  </si>
  <si>
    <t>3.129</t>
  </si>
  <si>
    <t>3.130</t>
  </si>
  <si>
    <t>3.131</t>
  </si>
  <si>
    <t>3.132</t>
  </si>
  <si>
    <t>3.133</t>
  </si>
  <si>
    <t>3.134</t>
  </si>
  <si>
    <t>3.135</t>
  </si>
  <si>
    <t>3.136</t>
  </si>
  <si>
    <t>3.137</t>
  </si>
  <si>
    <t>3.138</t>
  </si>
  <si>
    <t>3.139</t>
  </si>
  <si>
    <t>3.140</t>
  </si>
  <si>
    <t>3.141</t>
  </si>
  <si>
    <t>3.142</t>
  </si>
  <si>
    <t>3.143</t>
  </si>
  <si>
    <t>3.144</t>
  </si>
  <si>
    <t>3.145</t>
  </si>
  <si>
    <t>3.146</t>
  </si>
  <si>
    <t>3.147</t>
  </si>
  <si>
    <t>3.148</t>
  </si>
  <si>
    <t>3.149</t>
  </si>
  <si>
    <t>3.150</t>
  </si>
  <si>
    <t>3.151</t>
  </si>
  <si>
    <t>3.152</t>
  </si>
  <si>
    <t>3.153</t>
  </si>
  <si>
    <t>3.154</t>
  </si>
  <si>
    <t>3.155</t>
  </si>
  <si>
    <t>3.156</t>
  </si>
  <si>
    <t>3.157</t>
  </si>
  <si>
    <t>3.158</t>
  </si>
  <si>
    <t>3.159</t>
  </si>
  <si>
    <t>3.160</t>
  </si>
  <si>
    <t>3.161</t>
  </si>
  <si>
    <t>3.162</t>
  </si>
  <si>
    <t>3.163</t>
  </si>
  <si>
    <t>3.164</t>
  </si>
  <si>
    <t>3.165</t>
  </si>
  <si>
    <t>3.166</t>
  </si>
  <si>
    <t>3.167</t>
  </si>
  <si>
    <t>3.168</t>
  </si>
  <si>
    <t>3.169</t>
  </si>
  <si>
    <t>3.170</t>
  </si>
  <si>
    <t>3.171</t>
  </si>
  <si>
    <t>3.172</t>
  </si>
  <si>
    <t>3.173</t>
  </si>
  <si>
    <t>3.174</t>
  </si>
  <si>
    <t>3.175</t>
  </si>
  <si>
    <t>3.176</t>
  </si>
  <si>
    <t>3.177</t>
  </si>
  <si>
    <t>3.178</t>
  </si>
  <si>
    <t>3.179</t>
  </si>
  <si>
    <t>3.180</t>
  </si>
  <si>
    <t>3.181</t>
  </si>
  <si>
    <t>3.182</t>
  </si>
  <si>
    <t>3.183</t>
  </si>
  <si>
    <t>3.184</t>
  </si>
  <si>
    <t>3.185</t>
  </si>
  <si>
    <t>3.186</t>
  </si>
  <si>
    <t>3.187</t>
  </si>
  <si>
    <t>3.188</t>
  </si>
  <si>
    <t>3.189</t>
  </si>
  <si>
    <t>3.190</t>
  </si>
  <si>
    <t>3.191</t>
  </si>
  <si>
    <t>3.192</t>
  </si>
  <si>
    <t>3.193</t>
  </si>
  <si>
    <t>3.194</t>
  </si>
  <si>
    <t>3.195</t>
  </si>
  <si>
    <t>3.196</t>
  </si>
  <si>
    <t>3.197</t>
  </si>
  <si>
    <t>3.198</t>
  </si>
  <si>
    <t>3.199</t>
  </si>
  <si>
    <t>3.200</t>
  </si>
  <si>
    <t>3.201</t>
  </si>
  <si>
    <t>3.202</t>
  </si>
  <si>
    <t>3.203</t>
  </si>
  <si>
    <t>3.204</t>
  </si>
  <si>
    <t>3.205</t>
  </si>
  <si>
    <t>3.206</t>
  </si>
  <si>
    <t>3.207</t>
  </si>
  <si>
    <t>3.208</t>
  </si>
  <si>
    <t>3.209</t>
  </si>
  <si>
    <t>3.210</t>
  </si>
  <si>
    <t>3.211</t>
  </si>
  <si>
    <t>3.212</t>
  </si>
  <si>
    <t>3.213</t>
  </si>
  <si>
    <t>3.214</t>
  </si>
  <si>
    <t>3.215</t>
  </si>
  <si>
    <t>3.216</t>
  </si>
  <si>
    <t>3.217</t>
  </si>
  <si>
    <t>3.218</t>
  </si>
  <si>
    <t>3.219</t>
  </si>
  <si>
    <t>3.220</t>
  </si>
  <si>
    <t>3.221</t>
  </si>
  <si>
    <t>3.222</t>
  </si>
  <si>
    <t>3.223</t>
  </si>
  <si>
    <t>3.224</t>
  </si>
  <si>
    <t>3.225</t>
  </si>
  <si>
    <t>3.226</t>
  </si>
  <si>
    <t>3.227</t>
  </si>
  <si>
    <t>3.228</t>
  </si>
  <si>
    <t>3.229</t>
  </si>
  <si>
    <t>3.230</t>
  </si>
  <si>
    <t>3.231</t>
  </si>
  <si>
    <t>3.232</t>
  </si>
  <si>
    <t>3.233</t>
  </si>
  <si>
    <t>3.234</t>
  </si>
  <si>
    <t>3.235</t>
  </si>
  <si>
    <t>3.236</t>
  </si>
  <si>
    <t>3.237</t>
  </si>
  <si>
    <t>3.238</t>
  </si>
  <si>
    <t>3.239</t>
  </si>
  <si>
    <t>3.240</t>
  </si>
  <si>
    <t>3.241</t>
  </si>
  <si>
    <t>3.242</t>
  </si>
  <si>
    <t>3.243</t>
  </si>
  <si>
    <t>3.244</t>
  </si>
  <si>
    <t>3.245</t>
  </si>
  <si>
    <t>3.246</t>
  </si>
  <si>
    <t>3.247</t>
  </si>
  <si>
    <t>3.248</t>
  </si>
  <si>
    <t>3.249</t>
  </si>
  <si>
    <t>3.250</t>
  </si>
  <si>
    <t>3.251</t>
  </si>
  <si>
    <t>3.252</t>
  </si>
  <si>
    <t>3.253</t>
  </si>
  <si>
    <t>3.254</t>
  </si>
  <si>
    <t>3.255</t>
  </si>
  <si>
    <t>3.256</t>
  </si>
  <si>
    <t>3.257</t>
  </si>
  <si>
    <t>3.258</t>
  </si>
  <si>
    <t>3.259</t>
  </si>
  <si>
    <t>3.260</t>
  </si>
  <si>
    <t>3.261</t>
  </si>
  <si>
    <t>3.262</t>
  </si>
  <si>
    <t>3.263</t>
  </si>
  <si>
    <t>3.264</t>
  </si>
  <si>
    <t>3.265</t>
  </si>
  <si>
    <t>3.266</t>
  </si>
  <si>
    <t>3.267</t>
  </si>
  <si>
    <t>3.268</t>
  </si>
  <si>
    <t>3.269</t>
  </si>
  <si>
    <t>3.270</t>
  </si>
  <si>
    <t>3.271</t>
  </si>
  <si>
    <t>3.272</t>
  </si>
  <si>
    <t>3.273</t>
  </si>
  <si>
    <t>3.274</t>
  </si>
  <si>
    <t>3.275</t>
  </si>
  <si>
    <t>3.276</t>
  </si>
  <si>
    <t>3.277</t>
  </si>
  <si>
    <t>3.278</t>
  </si>
  <si>
    <t>3.279</t>
  </si>
  <si>
    <t>3.280</t>
  </si>
  <si>
    <t>3.281</t>
  </si>
  <si>
    <t>3.282</t>
  </si>
  <si>
    <t>3.283</t>
  </si>
  <si>
    <t>3.284</t>
  </si>
  <si>
    <t>3.285</t>
  </si>
  <si>
    <t>3.286</t>
  </si>
  <si>
    <t>3.287</t>
  </si>
  <si>
    <t>3.288</t>
  </si>
  <si>
    <t>3.289</t>
  </si>
  <si>
    <t>3.290</t>
  </si>
  <si>
    <t>3.291</t>
  </si>
  <si>
    <t>3.292</t>
  </si>
  <si>
    <t>3.293</t>
  </si>
  <si>
    <t>3.294</t>
  </si>
  <si>
    <t>3.295</t>
  </si>
  <si>
    <t>3.296</t>
  </si>
  <si>
    <t>3.297</t>
  </si>
  <si>
    <t>3.298</t>
  </si>
  <si>
    <t>3.299</t>
  </si>
  <si>
    <t>3.300</t>
  </si>
  <si>
    <t>3.301</t>
  </si>
  <si>
    <t>3.302</t>
  </si>
  <si>
    <t>3.303</t>
  </si>
  <si>
    <t>3.304</t>
  </si>
  <si>
    <t>3.305</t>
  </si>
  <si>
    <t>3.306</t>
  </si>
  <si>
    <t>3.307</t>
  </si>
  <si>
    <t>3.308</t>
  </si>
  <si>
    <t>3.309</t>
  </si>
  <si>
    <t>3.310</t>
  </si>
  <si>
    <t>3.311</t>
  </si>
  <si>
    <t>3.312</t>
  </si>
  <si>
    <t>3.313</t>
  </si>
  <si>
    <t>3.314</t>
  </si>
  <si>
    <t>3.315</t>
  </si>
  <si>
    <t>3.316</t>
  </si>
  <si>
    <t>3.317</t>
  </si>
  <si>
    <t>3.318</t>
  </si>
  <si>
    <t>3.319</t>
  </si>
  <si>
    <t>3.320</t>
  </si>
  <si>
    <t>3.321</t>
  </si>
  <si>
    <t>3.322</t>
  </si>
  <si>
    <t>3.323</t>
  </si>
  <si>
    <t>3.324</t>
  </si>
  <si>
    <t>3.325</t>
  </si>
  <si>
    <t>3.326</t>
  </si>
  <si>
    <t>3.327</t>
  </si>
  <si>
    <t>3.328</t>
  </si>
  <si>
    <t>3.329</t>
  </si>
  <si>
    <t>3.330</t>
  </si>
  <si>
    <t>3.331</t>
  </si>
  <si>
    <t>3.332</t>
  </si>
  <si>
    <t>3.333</t>
  </si>
  <si>
    <t>3.334</t>
  </si>
  <si>
    <t>3.335</t>
  </si>
  <si>
    <t>3.336</t>
  </si>
  <si>
    <t>3.337</t>
  </si>
  <si>
    <t>3.338</t>
  </si>
  <si>
    <t>3.339</t>
  </si>
  <si>
    <t>3.340</t>
  </si>
  <si>
    <t>3.341</t>
  </si>
  <si>
    <t>3.342</t>
  </si>
  <si>
    <t>3.343</t>
  </si>
  <si>
    <t>3.344</t>
  </si>
  <si>
    <t>3.345</t>
  </si>
  <si>
    <t>3.346</t>
  </si>
  <si>
    <t>3.347</t>
  </si>
  <si>
    <t>3.348</t>
  </si>
  <si>
    <t>3.349</t>
  </si>
  <si>
    <t>3.350</t>
  </si>
  <si>
    <t>3.351</t>
  </si>
  <si>
    <t>3.352</t>
  </si>
  <si>
    <t>3.353</t>
  </si>
  <si>
    <t>3.354</t>
  </si>
  <si>
    <t>3.355</t>
  </si>
  <si>
    <t>3.356</t>
  </si>
  <si>
    <t>3.357</t>
  </si>
  <si>
    <t>3.358</t>
  </si>
  <si>
    <t>3.359</t>
  </si>
  <si>
    <t>3.360</t>
  </si>
  <si>
    <t>3.361</t>
  </si>
  <si>
    <t>3.362</t>
  </si>
  <si>
    <t>3.363</t>
  </si>
  <si>
    <t>3.364</t>
  </si>
  <si>
    <t>3.365</t>
  </si>
  <si>
    <t>3.366</t>
  </si>
  <si>
    <t>3.367</t>
  </si>
  <si>
    <t>3.368</t>
  </si>
  <si>
    <t>3.369</t>
  </si>
  <si>
    <t>3.370</t>
  </si>
  <si>
    <t>3.371</t>
  </si>
  <si>
    <t>3.372</t>
  </si>
  <si>
    <t>3.373</t>
  </si>
  <si>
    <t>3.374</t>
  </si>
  <si>
    <t>3.375</t>
  </si>
  <si>
    <t>3.376</t>
  </si>
  <si>
    <t>3.377</t>
  </si>
  <si>
    <t>3.378</t>
  </si>
  <si>
    <t>3.379</t>
  </si>
  <si>
    <t>3.380</t>
  </si>
  <si>
    <t>3.381</t>
  </si>
  <si>
    <t>3.382</t>
  </si>
  <si>
    <t>3.383</t>
  </si>
  <si>
    <t>3.384</t>
  </si>
  <si>
    <t>3.385</t>
  </si>
  <si>
    <t>3.386</t>
  </si>
  <si>
    <t>3.387</t>
  </si>
  <si>
    <t>3.388</t>
  </si>
  <si>
    <t>3.389</t>
  </si>
  <si>
    <t>3.390</t>
  </si>
  <si>
    <t>3.391</t>
  </si>
  <si>
    <t>3.392</t>
  </si>
  <si>
    <t>3.393</t>
  </si>
  <si>
    <t>3.394</t>
  </si>
  <si>
    <t>3.395</t>
  </si>
  <si>
    <t>3.396</t>
  </si>
  <si>
    <t>3.397</t>
  </si>
  <si>
    <t>3.398</t>
  </si>
  <si>
    <t>3.399</t>
  </si>
  <si>
    <t>3.400</t>
  </si>
  <si>
    <t>3.401</t>
  </si>
  <si>
    <t>3.402</t>
  </si>
  <si>
    <t>3.403</t>
  </si>
  <si>
    <t>3.404</t>
  </si>
  <si>
    <t>3.405</t>
  </si>
  <si>
    <t>3.406</t>
  </si>
  <si>
    <t>3.407</t>
  </si>
  <si>
    <t>3.408</t>
  </si>
  <si>
    <t>3.409</t>
  </si>
  <si>
    <t>4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</si>
  <si>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</si>
  <si>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</si>
  <si>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</si>
  <si>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</si>
  <si>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</si>
  <si>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</si>
  <si>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</si>
  <si>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</si>
  <si>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</si>
  <si>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</si>
  <si>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</si>
  <si>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</si>
  <si>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</si>
  <si>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</si>
  <si>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</si>
  <si>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4.16</t>
  </si>
  <si>
    <t>4.17</t>
  </si>
  <si>
    <t>4.18</t>
  </si>
  <si>
    <t>4.19</t>
  </si>
  <si>
    <t>4.20</t>
  </si>
  <si>
    <t>4.21</t>
  </si>
  <si>
    <t>4.22</t>
  </si>
  <si>
    <t>4.23</t>
  </si>
  <si>
    <t>4.24</t>
  </si>
  <si>
    <t>4.25</t>
  </si>
  <si>
    <t>4.26</t>
  </si>
  <si>
    <t>4.27</t>
  </si>
  <si>
    <t>4.28</t>
  </si>
  <si>
    <t>4.29</t>
  </si>
  <si>
    <t>4.30</t>
  </si>
  <si>
    <t>4.31</t>
  </si>
  <si>
    <t>4.32</t>
  </si>
  <si>
    <t>4.33</t>
  </si>
  <si>
    <t>4.34</t>
  </si>
  <si>
    <t>4.35</t>
  </si>
  <si>
    <t>4.36</t>
  </si>
  <si>
    <t>4.37</t>
  </si>
  <si>
    <t>4.38</t>
  </si>
  <si>
    <t>4.39</t>
  </si>
  <si>
    <t>4.40</t>
  </si>
  <si>
    <t>4.41</t>
  </si>
  <si>
    <t>4.42</t>
  </si>
  <si>
    <t>4.43</t>
  </si>
  <si>
    <t>4.44</t>
  </si>
  <si>
    <t>4.45</t>
  </si>
  <si>
    <t>4.46</t>
  </si>
  <si>
    <t>4.47</t>
  </si>
  <si>
    <t>4.48</t>
  </si>
  <si>
    <t>4.49</t>
  </si>
  <si>
    <t>4.50</t>
  </si>
  <si>
    <t>4.51</t>
  </si>
  <si>
    <t>4.52</t>
  </si>
  <si>
    <t>4.53</t>
  </si>
  <si>
    <t>4.54</t>
  </si>
  <si>
    <t>4.55</t>
  </si>
  <si>
    <t>4.56</t>
  </si>
  <si>
    <t>4.57</t>
  </si>
  <si>
    <t>4.58</t>
  </si>
  <si>
    <t>4.59</t>
  </si>
  <si>
    <t>4.60</t>
  </si>
  <si>
    <t>4.61</t>
  </si>
  <si>
    <t>4.62</t>
  </si>
  <si>
    <t>4.63</t>
  </si>
  <si>
    <t>4.64</t>
  </si>
  <si>
    <t>4.65</t>
  </si>
  <si>
    <t>4.66</t>
  </si>
  <si>
    <t>4.67</t>
  </si>
  <si>
    <t>4.68</t>
  </si>
  <si>
    <t>4.69</t>
  </si>
  <si>
    <t>4.70</t>
  </si>
  <si>
    <t>4.71</t>
  </si>
  <si>
    <t>4.72</t>
  </si>
  <si>
    <t>4.73</t>
  </si>
  <si>
    <t>4.74</t>
  </si>
  <si>
    <t>4.75</t>
  </si>
  <si>
    <t>4.76</t>
  </si>
  <si>
    <t>4.77</t>
  </si>
  <si>
    <t>4.78</t>
  </si>
  <si>
    <t>4.79</t>
  </si>
  <si>
    <t>4.80</t>
  </si>
  <si>
    <t>4.81</t>
  </si>
  <si>
    <t>4.82</t>
  </si>
  <si>
    <t>4.83</t>
  </si>
  <si>
    <t>4.84</t>
  </si>
  <si>
    <t>4.85</t>
  </si>
  <si>
    <t>4.86</t>
  </si>
  <si>
    <t>4.87</t>
  </si>
  <si>
    <t>4.88</t>
  </si>
  <si>
    <t>4.89</t>
  </si>
  <si>
    <t>4.90</t>
  </si>
  <si>
    <t>4.91</t>
  </si>
  <si>
    <t>4.92</t>
  </si>
  <si>
    <t>4.93</t>
  </si>
  <si>
    <t>4.94</t>
  </si>
  <si>
    <t>4.95</t>
  </si>
  <si>
    <t>4.96</t>
  </si>
  <si>
    <t>4.97</t>
  </si>
  <si>
    <t>4.98</t>
  </si>
  <si>
    <t>4.99</t>
  </si>
  <si>
    <t>4.100</t>
  </si>
  <si>
    <t>4.101</t>
  </si>
  <si>
    <t>4.102</t>
  </si>
  <si>
    <t>4.103</t>
  </si>
  <si>
    <t>4.104</t>
  </si>
  <si>
    <t>4.105</t>
  </si>
  <si>
    <t>4.106</t>
  </si>
  <si>
    <t>4.107</t>
  </si>
  <si>
    <t>4.108</t>
  </si>
  <si>
    <t>4.109</t>
  </si>
  <si>
    <t>4.110</t>
  </si>
  <si>
    <t>4.111</t>
  </si>
  <si>
    <t>4.112</t>
  </si>
  <si>
    <t>4.113</t>
  </si>
  <si>
    <t>4.114</t>
  </si>
  <si>
    <t>4.115</t>
  </si>
  <si>
    <t>4.116</t>
  </si>
  <si>
    <t>4.117</t>
  </si>
  <si>
    <t>4.118</t>
  </si>
  <si>
    <t>4.119</t>
  </si>
  <si>
    <t>4.120</t>
  </si>
  <si>
    <t>4.121</t>
  </si>
  <si>
    <t>4.122</t>
  </si>
  <si>
    <t>4.123</t>
  </si>
  <si>
    <t>4.124</t>
  </si>
  <si>
    <t>4.125</t>
  </si>
  <si>
    <t>4.126</t>
  </si>
  <si>
    <t>4.127</t>
  </si>
  <si>
    <t>4.128</t>
  </si>
  <si>
    <t>4.129</t>
  </si>
  <si>
    <t>4.130</t>
  </si>
  <si>
    <t>4.131</t>
  </si>
  <si>
    <t>4.132</t>
  </si>
  <si>
    <t>4.133</t>
  </si>
  <si>
    <t>4.134</t>
  </si>
  <si>
    <t>4.135</t>
  </si>
  <si>
    <t>4.136</t>
  </si>
  <si>
    <t>4.137</t>
  </si>
  <si>
    <t>4.138</t>
  </si>
  <si>
    <t>4.139</t>
  </si>
  <si>
    <t>4.140</t>
  </si>
  <si>
    <t>4.141</t>
  </si>
  <si>
    <t>4.142</t>
  </si>
  <si>
    <t>4.143</t>
  </si>
  <si>
    <t>4.144</t>
  </si>
  <si>
    <t>4.145</t>
  </si>
  <si>
    <t>4.146</t>
  </si>
  <si>
    <t>4.147</t>
  </si>
  <si>
    <t>4.148</t>
  </si>
  <si>
    <t>5</t>
  </si>
  <si>
    <t>5.1</t>
  </si>
  <si>
    <t>5.2</t>
  </si>
  <si>
    <t>5.3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</si>
  <si>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</si>
  <si>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</si>
  <si>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</si>
  <si>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</si>
  <si>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</si>
  <si>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</si>
  <si>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</si>
  <si>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</si>
  <si>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</si>
  <si>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</si>
  <si>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</si>
  <si>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</si>
  <si>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>5.16</t>
  </si>
  <si>
    <t>5.17</t>
  </si>
  <si>
    <t>5.18</t>
  </si>
  <si>
    <t>5.19</t>
  </si>
  <si>
    <t>5.20</t>
  </si>
  <si>
    <t>5.21</t>
  </si>
  <si>
    <t>5.22</t>
  </si>
  <si>
    <t>5.23</t>
  </si>
  <si>
    <t>5.24</t>
  </si>
  <si>
    <t>5.25</t>
  </si>
  <si>
    <t>5.26</t>
  </si>
  <si>
    <t>5.27</t>
  </si>
  <si>
    <t>5.28</t>
  </si>
  <si>
    <t>5.29</t>
  </si>
  <si>
    <t>5.30</t>
  </si>
  <si>
    <t>5.31</t>
  </si>
  <si>
    <t>5.32</t>
  </si>
  <si>
    <t>5.33</t>
  </si>
  <si>
    <t>5.34</t>
  </si>
  <si>
    <t>5.35</t>
  </si>
  <si>
    <t>5.36</t>
  </si>
  <si>
    <t>5.37</t>
  </si>
  <si>
    <t>5.38</t>
  </si>
  <si>
    <t>5.39</t>
  </si>
  <si>
    <t>5.40</t>
  </si>
  <si>
    <t>5.41</t>
  </si>
  <si>
    <t>5.42</t>
  </si>
  <si>
    <t>5.43</t>
  </si>
  <si>
    <t>5.44</t>
  </si>
  <si>
    <t>5.45</t>
  </si>
  <si>
    <t>5.46</t>
  </si>
  <si>
    <t>5.47</t>
  </si>
  <si>
    <t>5.48</t>
  </si>
  <si>
    <t>5.49</t>
  </si>
  <si>
    <t>5.50</t>
  </si>
  <si>
    <t>5.51</t>
  </si>
  <si>
    <t>5.52</t>
  </si>
  <si>
    <t>5.53</t>
  </si>
  <si>
    <t>5.54</t>
  </si>
  <si>
    <t>5.55</t>
  </si>
  <si>
    <t>5.56</t>
  </si>
  <si>
    <t>5.57</t>
  </si>
  <si>
    <t>5.58</t>
  </si>
  <si>
    <t>5.59</t>
  </si>
  <si>
    <t>5.60</t>
  </si>
  <si>
    <t>5.61</t>
  </si>
  <si>
    <t>5.62</t>
  </si>
  <si>
    <t>5.63</t>
  </si>
  <si>
    <t>5.64</t>
  </si>
  <si>
    <t>5.65</t>
  </si>
  <si>
    <t>5.66</t>
  </si>
  <si>
    <t>5.67</t>
  </si>
  <si>
    <t>5.68</t>
  </si>
  <si>
    <t>5.69</t>
  </si>
  <si>
    <t>5.70</t>
  </si>
  <si>
    <t>5.71</t>
  </si>
  <si>
    <t>5.72</t>
  </si>
  <si>
    <t>5.73</t>
  </si>
  <si>
    <t>5.74</t>
  </si>
  <si>
    <t>5.75</t>
  </si>
  <si>
    <t>5.76</t>
  </si>
  <si>
    <t>5.77</t>
  </si>
  <si>
    <t>5.78</t>
  </si>
  <si>
    <t>5.79</t>
  </si>
  <si>
    <t>5.80</t>
  </si>
  <si>
    <t>5.81</t>
  </si>
  <si>
    <t>5.82</t>
  </si>
  <si>
    <t>5.83</t>
  </si>
  <si>
    <t>5.84</t>
  </si>
  <si>
    <t>5.85</t>
  </si>
  <si>
    <t>5.86</t>
  </si>
  <si>
    <t>5.87</t>
  </si>
  <si>
    <t>5.88</t>
  </si>
  <si>
    <t>5.89</t>
  </si>
  <si>
    <t>5.90</t>
  </si>
  <si>
    <t>5.91</t>
  </si>
  <si>
    <t>5.92</t>
  </si>
  <si>
    <t>5.93</t>
  </si>
  <si>
    <t>5.94</t>
  </si>
  <si>
    <t>5.95</t>
  </si>
  <si>
    <t>5.96</t>
  </si>
  <si>
    <t>5.97</t>
  </si>
  <si>
    <t>5.98</t>
  </si>
  <si>
    <t>5.99</t>
  </si>
  <si>
    <t>5.100</t>
  </si>
  <si>
    <t>5.101</t>
  </si>
  <si>
    <t>5.102</t>
  </si>
  <si>
    <t>5.103</t>
  </si>
  <si>
    <t>5.104</t>
  </si>
  <si>
    <t>5.105</t>
  </si>
  <si>
    <t>5.106</t>
  </si>
  <si>
    <t>5.107</t>
  </si>
  <si>
    <t>5.108</t>
  </si>
  <si>
    <t>5.109</t>
  </si>
  <si>
    <t>5.110</t>
  </si>
  <si>
    <t>5.111</t>
  </si>
  <si>
    <t>5.112</t>
  </si>
  <si>
    <t>5.113</t>
  </si>
  <si>
    <t>5.114</t>
  </si>
  <si>
    <t>5.115</t>
  </si>
  <si>
    <t>5.116</t>
  </si>
  <si>
    <t>5.117</t>
  </si>
  <si>
    <t>5.118</t>
  </si>
  <si>
    <t>5.119</t>
  </si>
  <si>
    <t>5.120</t>
  </si>
  <si>
    <t>5.121</t>
  </si>
  <si>
    <t>5.122</t>
  </si>
  <si>
    <t>5.123</t>
  </si>
  <si>
    <t>5.124</t>
  </si>
  <si>
    <t>5.125</t>
  </si>
  <si>
    <t>5.126</t>
  </si>
  <si>
    <t>5.127</t>
  </si>
  <si>
    <t>5.128</t>
  </si>
  <si>
    <t>5.129</t>
  </si>
  <si>
    <t>5.130</t>
  </si>
  <si>
    <t>5.131</t>
  </si>
  <si>
    <t>5.132</t>
  </si>
  <si>
    <t>5.133</t>
  </si>
  <si>
    <t>5.134</t>
  </si>
  <si>
    <t>5.135</t>
  </si>
  <si>
    <t>5.136</t>
  </si>
  <si>
    <t>5.137</t>
  </si>
  <si>
    <t>5.138</t>
  </si>
  <si>
    <t>5.139</t>
  </si>
  <si>
    <t>5.140</t>
  </si>
  <si>
    <t>5.141</t>
  </si>
  <si>
    <t>5.142</t>
  </si>
  <si>
    <t>5.143</t>
  </si>
  <si>
    <t>5.144</t>
  </si>
  <si>
    <t>5.145</t>
  </si>
  <si>
    <t>5.146</t>
  </si>
  <si>
    <t>5.147</t>
  </si>
  <si>
    <t>5.148</t>
  </si>
  <si>
    <t>5.149</t>
  </si>
  <si>
    <t>5.150</t>
  </si>
  <si>
    <t>5.151</t>
  </si>
  <si>
    <t>5.152</t>
  </si>
  <si>
    <t>5.153</t>
  </si>
  <si>
    <t>5.154</t>
  </si>
  <si>
    <t>5.155</t>
  </si>
  <si>
    <t>5.156</t>
  </si>
  <si>
    <t>5.157</t>
  </si>
  <si>
    <t>5.158</t>
  </si>
  <si>
    <t>5.159</t>
  </si>
  <si>
    <t>5.160</t>
  </si>
  <si>
    <t>5.161</t>
  </si>
  <si>
    <t>5.162</t>
  </si>
  <si>
    <t>5.163</t>
  </si>
  <si>
    <t>5.164</t>
  </si>
  <si>
    <t>5.165</t>
  </si>
  <si>
    <t>5.166</t>
  </si>
  <si>
    <t>5.167</t>
  </si>
  <si>
    <t>5.168</t>
  </si>
  <si>
    <t>5.169</t>
  </si>
  <si>
    <t>5.170</t>
  </si>
  <si>
    <t>5.171</t>
  </si>
  <si>
    <t>5.172</t>
  </si>
  <si>
    <t>5.173</t>
  </si>
  <si>
    <t>5.174</t>
  </si>
  <si>
    <t>5.175</t>
  </si>
  <si>
    <t>5.176</t>
  </si>
  <si>
    <t>5.177</t>
  </si>
  <si>
    <t>5.178</t>
  </si>
  <si>
    <t>5.179</t>
  </si>
  <si>
    <t>5.180</t>
  </si>
  <si>
    <t>5.181</t>
  </si>
  <si>
    <t>5.182</t>
  </si>
  <si>
    <t>5.183</t>
  </si>
  <si>
    <t>5.184</t>
  </si>
  <si>
    <t>5.185</t>
  </si>
  <si>
    <t>5.186</t>
  </si>
  <si>
    <t>5.187</t>
  </si>
  <si>
    <t>5.188</t>
  </si>
  <si>
    <t>5.189</t>
  </si>
  <si>
    <t>5.190</t>
  </si>
  <si>
    <t>5.191</t>
  </si>
  <si>
    <t>5.192</t>
  </si>
  <si>
    <t>5.193</t>
  </si>
  <si>
    <t>5.194</t>
  </si>
  <si>
    <t>5.195</t>
  </si>
  <si>
    <t>5.196</t>
  </si>
  <si>
    <t>5.197</t>
  </si>
  <si>
    <t>5.198</t>
  </si>
  <si>
    <t>5.199</t>
  </si>
  <si>
    <t>5.200</t>
  </si>
  <si>
    <t>5.201</t>
  </si>
  <si>
    <t>5.202</t>
  </si>
  <si>
    <t>5.203</t>
  </si>
  <si>
    <t>5.204</t>
  </si>
  <si>
    <t>5.205</t>
  </si>
  <si>
    <t>5.206</t>
  </si>
  <si>
    <t>5.207</t>
  </si>
  <si>
    <t>5.208</t>
  </si>
  <si>
    <t>5.209</t>
  </si>
  <si>
    <t>5.210</t>
  </si>
  <si>
    <t>5.211</t>
  </si>
  <si>
    <t>5.212</t>
  </si>
  <si>
    <t>5.213</t>
  </si>
  <si>
    <t>5.214</t>
  </si>
  <si>
    <t>5.215</t>
  </si>
  <si>
    <t>5.216</t>
  </si>
  <si>
    <t>5.217</t>
  </si>
  <si>
    <t>5.218</t>
  </si>
  <si>
    <t>5.219</t>
  </si>
  <si>
    <t>5.220</t>
  </si>
  <si>
    <t>5.221</t>
  </si>
  <si>
    <t>5.222</t>
  </si>
  <si>
    <t>5.223</t>
  </si>
  <si>
    <t>5.224</t>
  </si>
  <si>
    <t>5.225</t>
  </si>
  <si>
    <t>5.226</t>
  </si>
  <si>
    <t>5.227</t>
  </si>
  <si>
    <t>5.228</t>
  </si>
  <si>
    <t>5.229</t>
  </si>
  <si>
    <t>5.230</t>
  </si>
  <si>
    <t>5.231</t>
  </si>
  <si>
    <t>5.232</t>
  </si>
  <si>
    <t>5.233</t>
  </si>
  <si>
    <t>5.234</t>
  </si>
  <si>
    <t>5.235</t>
  </si>
  <si>
    <t>5.236</t>
  </si>
  <si>
    <t>5.237</t>
  </si>
  <si>
    <t>5.238</t>
  </si>
  <si>
    <t>5.239</t>
  </si>
  <si>
    <t>5.240</t>
  </si>
  <si>
    <t>5.241</t>
  </si>
  <si>
    <t>5.242</t>
  </si>
  <si>
    <t>5.243</t>
  </si>
  <si>
    <t>5.244</t>
  </si>
  <si>
    <t>5.245</t>
  </si>
  <si>
    <t>5.246</t>
  </si>
  <si>
    <t>5.247</t>
  </si>
  <si>
    <t>5.248</t>
  </si>
  <si>
    <t>5.249</t>
  </si>
  <si>
    <t>5.250</t>
  </si>
  <si>
    <t>5.251</t>
  </si>
  <si>
    <t>5.252</t>
  </si>
  <si>
    <t>5.253</t>
  </si>
  <si>
    <t>5.254</t>
  </si>
  <si>
    <t>5.255</t>
  </si>
  <si>
    <t>5.256</t>
  </si>
  <si>
    <t>5.257</t>
  </si>
  <si>
    <t>5.258</t>
  </si>
  <si>
    <t>5.259</t>
  </si>
  <si>
    <t>5.260</t>
  </si>
  <si>
    <t>5.261</t>
  </si>
  <si>
    <t>5.262</t>
  </si>
  <si>
    <t>5.263</t>
  </si>
  <si>
    <t>5.264</t>
  </si>
  <si>
    <t>5.265</t>
  </si>
  <si>
    <t>5.266</t>
  </si>
  <si>
    <t>5.267</t>
  </si>
  <si>
    <t>5.268</t>
  </si>
  <si>
    <t>5.269</t>
  </si>
  <si>
    <t>5.270</t>
  </si>
  <si>
    <t>5.271</t>
  </si>
  <si>
    <t>5.272</t>
  </si>
  <si>
    <t>5.273</t>
  </si>
  <si>
    <t>5.274</t>
  </si>
  <si>
    <t>5.275</t>
  </si>
  <si>
    <t>5.276</t>
  </si>
  <si>
    <t>5.277</t>
  </si>
  <si>
    <t>5.278</t>
  </si>
  <si>
    <t>5.279</t>
  </si>
  <si>
    <t>5.280</t>
  </si>
  <si>
    <t>5.281</t>
  </si>
  <si>
    <t>5.282</t>
  </si>
  <si>
    <t>5.283</t>
  </si>
  <si>
    <t>5.284</t>
  </si>
  <si>
    <t>5.285</t>
  </si>
  <si>
    <t>5.286</t>
  </si>
  <si>
    <t>5.287</t>
  </si>
  <si>
    <t>5.288</t>
  </si>
  <si>
    <t>5.289</t>
  </si>
  <si>
    <t>5.290</t>
  </si>
  <si>
    <t>5.291</t>
  </si>
  <si>
    <t>5.292</t>
  </si>
  <si>
    <t>5.293</t>
  </si>
  <si>
    <t>5.294</t>
  </si>
  <si>
    <t>5.295</t>
  </si>
  <si>
    <t>5.296</t>
  </si>
  <si>
    <t>5.297</t>
  </si>
  <si>
    <t>5.298</t>
  </si>
  <si>
    <t>5.299</t>
  </si>
  <si>
    <t>5.300</t>
  </si>
  <si>
    <t>5.301</t>
  </si>
  <si>
    <t>5.302</t>
  </si>
  <si>
    <t>5.303</t>
  </si>
  <si>
    <t>5.304</t>
  </si>
  <si>
    <t>5.305</t>
  </si>
  <si>
    <t>5.306</t>
  </si>
  <si>
    <t>5.307</t>
  </si>
  <si>
    <t>5.308</t>
  </si>
  <si>
    <t>5.309</t>
  </si>
  <si>
    <t>5.310</t>
  </si>
  <si>
    <t>5.311</t>
  </si>
  <si>
    <t>5.312</t>
  </si>
  <si>
    <t>5.313</t>
  </si>
  <si>
    <t>5.314</t>
  </si>
  <si>
    <t>5.315</t>
  </si>
  <si>
    <t>5.316</t>
  </si>
  <si>
    <t>5.317</t>
  </si>
  <si>
    <t>5.318</t>
  </si>
  <si>
    <t>5.319</t>
  </si>
  <si>
    <t>5.320</t>
  </si>
  <si>
    <t>5.321</t>
  </si>
  <si>
    <t>5.322</t>
  </si>
  <si>
    <t>5.323</t>
  </si>
  <si>
    <t>5.324</t>
  </si>
  <si>
    <t>5.325</t>
  </si>
  <si>
    <t>5.326</t>
  </si>
  <si>
    <t>5.327</t>
  </si>
  <si>
    <t>5.328</t>
  </si>
  <si>
    <t>5.329</t>
  </si>
  <si>
    <t>5.330</t>
  </si>
  <si>
    <t>5.331</t>
  </si>
  <si>
    <t>5.332</t>
  </si>
  <si>
    <t>5.333</t>
  </si>
  <si>
    <t>5.334</t>
  </si>
  <si>
    <t>5.335</t>
  </si>
  <si>
    <t>5.336</t>
  </si>
  <si>
    <t>5.337</t>
  </si>
  <si>
    <t>5.338</t>
  </si>
  <si>
    <t>5.339</t>
  </si>
  <si>
    <t>5.340</t>
  </si>
  <si>
    <t>5.341</t>
  </si>
  <si>
    <t>5.342</t>
  </si>
  <si>
    <t>6</t>
  </si>
  <si>
    <t>6.1</t>
  </si>
  <si>
    <t>6.2</t>
  </si>
  <si>
    <t>6.3</t>
  </si>
  <si>
    <t>6.4</t>
  </si>
  <si>
    <t>6.5</t>
  </si>
  <si>
    <t>6.6</t>
  </si>
  <si>
    <t>6.7</t>
  </si>
  <si>
    <t>6.8</t>
  </si>
  <si>
    <t>6.9</t>
  </si>
  <si>
    <t>6.10</t>
  </si>
  <si>
    <t>6.11</t>
  </si>
  <si>
    <t>6.12</t>
  </si>
  <si>
    <t>6.13</t>
  </si>
  <si>
    <t>6.14</t>
  </si>
  <si>
    <t>6.15</t>
  </si>
  <si>
    <t>6.16</t>
  </si>
  <si>
    <t>6.17</t>
  </si>
  <si>
    <t>6.18</t>
  </si>
  <si>
    <t>6.19</t>
  </si>
  <si>
    <t>6.20</t>
  </si>
  <si>
    <t>6.21</t>
  </si>
  <si>
    <t>6.22</t>
  </si>
  <si>
    <t>6.23</t>
  </si>
  <si>
    <t>6.24</t>
  </si>
  <si>
    <t>6.25</t>
  </si>
  <si>
    <t>6.26</t>
  </si>
  <si>
    <t>6.27</t>
  </si>
  <si>
    <t>6.28</t>
  </si>
  <si>
    <t>6.29</t>
  </si>
  <si>
    <t>6.30</t>
  </si>
  <si>
    <t>6.31</t>
  </si>
  <si>
    <t>6.32</t>
  </si>
  <si>
    <t>6.33</t>
  </si>
  <si>
    <t>6.34</t>
  </si>
  <si>
    <t>6.35</t>
  </si>
  <si>
    <t>6.36</t>
  </si>
  <si>
    <t>6.37</t>
  </si>
  <si>
    <t>7</t>
  </si>
  <si>
    <t>7.1</t>
  </si>
  <si>
    <t>7.2</t>
  </si>
  <si>
    <t>7.3</t>
  </si>
  <si>
    <t>7.4</t>
  </si>
  <si>
    <t>7.5</t>
  </si>
  <si>
    <t>7.6</t>
  </si>
  <si>
    <t>7.7</t>
  </si>
  <si>
    <t>7.8</t>
  </si>
  <si>
    <t>7.9</t>
  </si>
  <si>
    <t>7.10</t>
  </si>
  <si>
    <t>7.11</t>
  </si>
  <si>
    <t>7.12</t>
  </si>
  <si>
    <t>7.13</t>
  </si>
  <si>
    <t>7.14</t>
  </si>
  <si>
    <t>7.15</t>
  </si>
  <si>
    <t>7.16</t>
  </si>
  <si>
    <t>7.17</t>
  </si>
  <si>
    <t>7.18</t>
  </si>
  <si>
    <t>7.19</t>
  </si>
  <si>
    <t>7.20</t>
  </si>
  <si>
    <t>7.21</t>
  </si>
  <si>
    <t>7.22</t>
  </si>
  <si>
    <t>7.23</t>
  </si>
  <si>
    <t>7.24</t>
  </si>
  <si>
    <t>7.25</t>
  </si>
  <si>
    <t>7.26</t>
  </si>
  <si>
    <t>7.27</t>
  </si>
  <si>
    <t>7.28</t>
  </si>
  <si>
    <t>7.29</t>
  </si>
  <si>
    <t>7.30</t>
  </si>
  <si>
    <t>7.31</t>
  </si>
  <si>
    <t>7.32</t>
  </si>
  <si>
    <t>7.33</t>
  </si>
  <si>
    <t>7.34</t>
  </si>
  <si>
    <t>7.35</t>
  </si>
  <si>
    <t>7.36</t>
  </si>
  <si>
    <t>7.37</t>
  </si>
  <si>
    <t>7.38</t>
  </si>
  <si>
    <t>7.39</t>
  </si>
  <si>
    <t>7.40</t>
  </si>
  <si>
    <t>7.41</t>
  </si>
  <si>
    <t>7.42</t>
  </si>
  <si>
    <t>7.43</t>
  </si>
  <si>
    <t>7.44</t>
  </si>
  <si>
    <t>7.45</t>
  </si>
  <si>
    <t>7.46</t>
  </si>
  <si>
    <t>7.47</t>
  </si>
  <si>
    <t>7.48</t>
  </si>
  <si>
    <t>7.49</t>
  </si>
  <si>
    <t>7.50</t>
  </si>
  <si>
    <t>7.51</t>
  </si>
  <si>
    <t>7.52</t>
  </si>
  <si>
    <t>7.53</t>
  </si>
  <si>
    <t>7.54</t>
  </si>
  <si>
    <t>7.55</t>
  </si>
  <si>
    <t>7.56</t>
  </si>
  <si>
    <t>7.57</t>
  </si>
  <si>
    <t>7.58</t>
  </si>
  <si>
    <t>7.59</t>
  </si>
  <si>
    <t>7.60</t>
  </si>
  <si>
    <t>7.61</t>
  </si>
  <si>
    <t>7.62</t>
  </si>
  <si>
    <t>7.63</t>
  </si>
  <si>
    <t>7.64</t>
  </si>
  <si>
    <t>7.65</t>
  </si>
  <si>
    <t>7.66</t>
  </si>
  <si>
    <t>7.67</t>
  </si>
  <si>
    <t>7.68</t>
  </si>
  <si>
    <t>7.69</t>
  </si>
  <si>
    <t>7.70</t>
  </si>
  <si>
    <t>7.71</t>
  </si>
  <si>
    <t>7.72</t>
  </si>
  <si>
    <t>7.73</t>
  </si>
  <si>
    <t>7.74</t>
  </si>
  <si>
    <t>7.75</t>
  </si>
  <si>
    <t>7.76</t>
  </si>
  <si>
    <t>7.77</t>
  </si>
  <si>
    <t>7.78</t>
  </si>
  <si>
    <t>7.79</t>
  </si>
  <si>
    <t>7.80</t>
  </si>
  <si>
    <t>7.81</t>
  </si>
  <si>
    <t>7.82</t>
  </si>
  <si>
    <t>7.83</t>
  </si>
  <si>
    <t>7.84</t>
  </si>
  <si>
    <t>7.85</t>
  </si>
  <si>
    <t>7.86</t>
  </si>
  <si>
    <t>7.87</t>
  </si>
  <si>
    <t>7.88</t>
  </si>
  <si>
    <t>7.89</t>
  </si>
  <si>
    <t>7.90</t>
  </si>
  <si>
    <t>7.91</t>
  </si>
  <si>
    <t>7.92</t>
  </si>
  <si>
    <t>7.93</t>
  </si>
  <si>
    <t>7.94</t>
  </si>
  <si>
    <t>7.95</t>
  </si>
  <si>
    <t>7.96</t>
  </si>
  <si>
    <t>7.97</t>
  </si>
  <si>
    <t>7.98</t>
  </si>
  <si>
    <t>7.99</t>
  </si>
  <si>
    <t>7.100</t>
  </si>
  <si>
    <t>7.101</t>
  </si>
  <si>
    <t>7.102</t>
  </si>
  <si>
    <t>7.103</t>
  </si>
  <si>
    <t>7.104</t>
  </si>
  <si>
    <t>7.105</t>
  </si>
  <si>
    <t>7.106</t>
  </si>
  <si>
    <t>7.107</t>
  </si>
  <si>
    <t>7.108</t>
  </si>
  <si>
    <t>7.109</t>
  </si>
  <si>
    <t>7.110</t>
  </si>
  <si>
    <t>7.111</t>
  </si>
  <si>
    <t>7.112</t>
  </si>
  <si>
    <t>7.113</t>
  </si>
  <si>
    <t>7.114</t>
  </si>
  <si>
    <t>7.115</t>
  </si>
  <si>
    <t>7.116</t>
  </si>
  <si>
    <t>7.117</t>
  </si>
  <si>
    <t>7.118</t>
  </si>
  <si>
    <t>7.119</t>
  </si>
  <si>
    <t>7.120</t>
  </si>
  <si>
    <t>7.121</t>
  </si>
  <si>
    <t>7.122</t>
  </si>
  <si>
    <t>7.123</t>
  </si>
  <si>
    <t>7.124</t>
  </si>
  <si>
    <t>7.125</t>
  </si>
  <si>
    <t>7.126</t>
  </si>
  <si>
    <t>7.127</t>
  </si>
  <si>
    <t>7.128</t>
  </si>
  <si>
    <t>7.129</t>
  </si>
  <si>
    <t>7.130</t>
  </si>
  <si>
    <t>7.131</t>
  </si>
  <si>
    <t>7.132</t>
  </si>
  <si>
    <t>7.133</t>
  </si>
  <si>
    <t>7.134</t>
  </si>
  <si>
    <t>7.135</t>
  </si>
  <si>
    <t>7.136</t>
  </si>
  <si>
    <t>7.137</t>
  </si>
  <si>
    <t>7.138</t>
  </si>
  <si>
    <t>7.139</t>
  </si>
  <si>
    <t>7.140</t>
  </si>
  <si>
    <t>7.141</t>
  </si>
  <si>
    <t>7.142</t>
  </si>
  <si>
    <t>7.143</t>
  </si>
  <si>
    <t>7.144</t>
  </si>
  <si>
    <t>7.145</t>
  </si>
  <si>
    <t>7.146</t>
  </si>
  <si>
    <t>7.147</t>
  </si>
  <si>
    <t>7.148</t>
  </si>
  <si>
    <t>7.149</t>
  </si>
  <si>
    <t>7.150</t>
  </si>
  <si>
    <t>7.151</t>
  </si>
  <si>
    <t>7.152</t>
  </si>
  <si>
    <t>7.153</t>
  </si>
  <si>
    <t>7.154</t>
  </si>
  <si>
    <t>7.155</t>
  </si>
  <si>
    <t>7.156</t>
  </si>
  <si>
    <t>7.157</t>
  </si>
  <si>
    <t>7.158</t>
  </si>
  <si>
    <t>7.159</t>
  </si>
  <si>
    <t>7.160</t>
  </si>
  <si>
    <t>7.161</t>
  </si>
  <si>
    <t>7.162</t>
  </si>
  <si>
    <t>7.163</t>
  </si>
  <si>
    <t>7.164</t>
  </si>
  <si>
    <t>7.165</t>
  </si>
  <si>
    <t>7.166</t>
  </si>
  <si>
    <t>7.167</t>
  </si>
  <si>
    <t>7.168</t>
  </si>
  <si>
    <t>7.169</t>
  </si>
  <si>
    <t>7.170</t>
  </si>
  <si>
    <t>7.171</t>
  </si>
  <si>
    <t>7.172</t>
  </si>
  <si>
    <t>7.173</t>
  </si>
  <si>
    <t>7.174</t>
  </si>
  <si>
    <t>7.175</t>
  </si>
  <si>
    <t>7.176</t>
  </si>
  <si>
    <t>7.177</t>
  </si>
  <si>
    <t>7.178</t>
  </si>
  <si>
    <t>7.179</t>
  </si>
  <si>
    <t>7.180</t>
  </si>
  <si>
    <t>7.181</t>
  </si>
  <si>
    <t>7.182</t>
  </si>
  <si>
    <t>7.183</t>
  </si>
  <si>
    <t>7.184</t>
  </si>
  <si>
    <t>7.185</t>
  </si>
  <si>
    <t>7.186</t>
  </si>
  <si>
    <t>7.187</t>
  </si>
  <si>
    <t>7.188</t>
  </si>
  <si>
    <t>7.189</t>
  </si>
  <si>
    <t>7.190</t>
  </si>
  <si>
    <t>7.191</t>
  </si>
  <si>
    <t>7.192</t>
  </si>
  <si>
    <t>7.193</t>
  </si>
  <si>
    <t>7.194</t>
  </si>
  <si>
    <t>7.195</t>
  </si>
  <si>
    <t>7.196</t>
  </si>
  <si>
    <t>7.197</t>
  </si>
  <si>
    <t>7.198</t>
  </si>
  <si>
    <t>7.199</t>
  </si>
  <si>
    <t>7.200</t>
  </si>
  <si>
    <t>7.201</t>
  </si>
  <si>
    <t>7.202</t>
  </si>
  <si>
    <t>7.203</t>
  </si>
  <si>
    <t>7.204</t>
  </si>
  <si>
    <t>7.205</t>
  </si>
  <si>
    <t>7.206</t>
  </si>
  <si>
    <t>7.207</t>
  </si>
  <si>
    <t>7.208</t>
  </si>
  <si>
    <t>7.209</t>
  </si>
  <si>
    <t>7.210</t>
  </si>
  <si>
    <t>7.211</t>
  </si>
  <si>
    <t>7.212</t>
  </si>
  <si>
    <t>7.213</t>
  </si>
  <si>
    <t>7.214</t>
  </si>
  <si>
    <t>7.215</t>
  </si>
  <si>
    <t>7.216</t>
  </si>
  <si>
    <t>7.217</t>
  </si>
  <si>
    <t>7.218</t>
  </si>
  <si>
    <t>7.219</t>
  </si>
  <si>
    <t>7.220</t>
  </si>
  <si>
    <t>7.221</t>
  </si>
  <si>
    <t>7.222</t>
  </si>
  <si>
    <t>7.223</t>
  </si>
  <si>
    <t>7.224</t>
  </si>
  <si>
    <t>7.225</t>
  </si>
  <si>
    <t>7.226</t>
  </si>
  <si>
    <t>7.227</t>
  </si>
  <si>
    <t>7.228</t>
  </si>
  <si>
    <t>7.229</t>
  </si>
  <si>
    <t>8</t>
  </si>
  <si>
    <t>8.1</t>
  </si>
  <si>
    <t>8.2</t>
  </si>
  <si>
    <t>8.3</t>
  </si>
  <si>
    <t>8.4</t>
  </si>
  <si>
    <t>8.5</t>
  </si>
  <si>
    <t>8.6</t>
  </si>
  <si>
    <t>8.7</t>
  </si>
  <si>
    <t>8.8</t>
  </si>
  <si>
    <t>8.9</t>
  </si>
  <si>
    <t>8.10</t>
  </si>
  <si>
    <t>8.11</t>
  </si>
  <si>
    <t>8.12</t>
  </si>
  <si>
    <t>8.13</t>
  </si>
  <si>
    <t>8.14</t>
  </si>
  <si>
    <t>8.15</t>
  </si>
  <si>
    <t>8.16</t>
  </si>
  <si>
    <t>8.17</t>
  </si>
  <si>
    <t>8.18</t>
  </si>
  <si>
    <t>8.19</t>
  </si>
  <si>
    <t>8.20</t>
  </si>
  <si>
    <t>8.21</t>
  </si>
  <si>
    <t>8.22</t>
  </si>
  <si>
    <t>8.23</t>
  </si>
  <si>
    <t>8.24</t>
  </si>
  <si>
    <t>8.25</t>
  </si>
  <si>
    <t>8.26</t>
  </si>
  <si>
    <t>8.27</t>
  </si>
  <si>
    <t>8.28</t>
  </si>
  <si>
    <t>8.29</t>
  </si>
  <si>
    <t>8.30</t>
  </si>
  <si>
    <t>8.31</t>
  </si>
  <si>
    <t>8.32</t>
  </si>
  <si>
    <t>8.33</t>
  </si>
  <si>
    <t>8.34</t>
  </si>
  <si>
    <t>8.35</t>
  </si>
  <si>
    <t>8.36</t>
  </si>
  <si>
    <t>8.37</t>
  </si>
  <si>
    <t>8.38</t>
  </si>
  <si>
    <t>8.39</t>
  </si>
  <si>
    <t>8.40</t>
  </si>
  <si>
    <t>8.41</t>
  </si>
  <si>
    <t>8.42</t>
  </si>
  <si>
    <t>8.43</t>
  </si>
  <si>
    <t>8.44</t>
  </si>
  <si>
    <t>8.45</t>
  </si>
  <si>
    <t>8.46</t>
  </si>
  <si>
    <t>8.47</t>
  </si>
  <si>
    <t>8.48</t>
  </si>
  <si>
    <t>8.49</t>
  </si>
  <si>
    <t>8.50</t>
  </si>
  <si>
    <t>8.51</t>
  </si>
  <si>
    <t>8.52</t>
  </si>
  <si>
    <t>8.53</t>
  </si>
  <si>
    <t>8.54</t>
  </si>
  <si>
    <t>8.55</t>
  </si>
  <si>
    <t>8.56</t>
  </si>
  <si>
    <t>8.57</t>
  </si>
  <si>
    <t>8.58</t>
  </si>
  <si>
    <t>8.59</t>
  </si>
  <si>
    <t>8.60</t>
  </si>
  <si>
    <t>8.61</t>
  </si>
  <si>
    <t>8.62</t>
  </si>
  <si>
    <t>8.63</t>
  </si>
  <si>
    <t>8.64</t>
  </si>
  <si>
    <t>8.65</t>
  </si>
  <si>
    <t>8.66</t>
  </si>
  <si>
    <t>8.67</t>
  </si>
  <si>
    <t>8.68</t>
  </si>
  <si>
    <t>8.69</t>
  </si>
  <si>
    <t>8.70</t>
  </si>
  <si>
    <t>8.71</t>
  </si>
  <si>
    <t>8.72</t>
  </si>
  <si>
    <t>8.73</t>
  </si>
  <si>
    <t>8.74</t>
  </si>
  <si>
    <t>8.75</t>
  </si>
  <si>
    <t>8.76</t>
  </si>
  <si>
    <t>8.77</t>
  </si>
  <si>
    <t>8.78</t>
  </si>
  <si>
    <t>8.79</t>
  </si>
  <si>
    <t>9</t>
  </si>
  <si>
    <t>9.1</t>
  </si>
  <si>
    <t>9.2</t>
  </si>
  <si>
    <t>9.3</t>
  </si>
  <si>
    <t>9.4</t>
  </si>
  <si>
    <t>9.5</t>
  </si>
  <si>
    <t>9.6</t>
  </si>
  <si>
    <t>9.7</t>
  </si>
  <si>
    <t>9.8</t>
  </si>
  <si>
    <t>9.9</t>
  </si>
  <si>
    <t>9.10</t>
  </si>
  <si>
    <t>9.11</t>
  </si>
  <si>
    <t>9.12</t>
  </si>
  <si>
    <t>9.13</t>
  </si>
  <si>
    <t>9.14</t>
  </si>
  <si>
    <t>9.15</t>
  </si>
  <si>
    <t>9.16</t>
  </si>
  <si>
    <t>9.17</t>
  </si>
  <si>
    <t>9.18</t>
  </si>
  <si>
    <t>9.19</t>
  </si>
  <si>
    <t>9.20</t>
  </si>
  <si>
    <t>9.21</t>
  </si>
  <si>
    <t>9.22</t>
  </si>
  <si>
    <t>9.23</t>
  </si>
  <si>
    <t>9.24</t>
  </si>
  <si>
    <t>9.25</t>
  </si>
  <si>
    <t>9.26</t>
  </si>
  <si>
    <t>9.27</t>
  </si>
  <si>
    <t>9.28</t>
  </si>
  <si>
    <t>9.29</t>
  </si>
  <si>
    <t>9.30</t>
  </si>
  <si>
    <t>9.31</t>
  </si>
  <si>
    <t>9.32</t>
  </si>
  <si>
    <t>9.33</t>
  </si>
  <si>
    <t>9.34</t>
  </si>
  <si>
    <t>9.35</t>
  </si>
  <si>
    <t>9.36</t>
  </si>
  <si>
    <t>9.37</t>
  </si>
  <si>
    <t>9.38</t>
  </si>
  <si>
    <t>9.39</t>
  </si>
  <si>
    <t>9.40</t>
  </si>
  <si>
    <t>9.41</t>
  </si>
  <si>
    <t>9.42</t>
  </si>
  <si>
    <t>9.43</t>
  </si>
  <si>
    <t>9.44</t>
  </si>
  <si>
    <t>9.45</t>
  </si>
  <si>
    <t>9.46</t>
  </si>
  <si>
    <t>9.47</t>
  </si>
  <si>
    <t>9.48</t>
  </si>
  <si>
    <t>9.49</t>
  </si>
  <si>
    <t>9.50</t>
  </si>
  <si>
    <t>9.51</t>
  </si>
  <si>
    <t>9.52</t>
  </si>
  <si>
    <t>9.53</t>
  </si>
  <si>
    <t>9.54</t>
  </si>
  <si>
    <t>9.55</t>
  </si>
  <si>
    <t>9.56</t>
  </si>
  <si>
    <t>9.57</t>
  </si>
  <si>
    <t>9.58</t>
  </si>
  <si>
    <t>9.59</t>
  </si>
  <si>
    <t>9.60</t>
  </si>
  <si>
    <t>9.61</t>
  </si>
  <si>
    <t>9.62</t>
  </si>
  <si>
    <t>9.63</t>
  </si>
  <si>
    <t>9.64</t>
  </si>
  <si>
    <t>9.65</t>
  </si>
  <si>
    <t>9.66</t>
  </si>
  <si>
    <t>9.67</t>
  </si>
  <si>
    <t>9.68</t>
  </si>
  <si>
    <t>9.69</t>
  </si>
  <si>
    <t>9.70</t>
  </si>
  <si>
    <t>9.71</t>
  </si>
  <si>
    <t>9.72</t>
  </si>
  <si>
    <t>9.73</t>
  </si>
  <si>
    <t>9.74</t>
  </si>
  <si>
    <t>9.75</t>
  </si>
  <si>
    <t>9.76</t>
  </si>
  <si>
    <t>9.77</t>
  </si>
  <si>
    <t>9.78</t>
  </si>
  <si>
    <t>9.79</t>
  </si>
  <si>
    <t>9.80</t>
  </si>
  <si>
    <t>9.81</t>
  </si>
  <si>
    <t>9.82</t>
  </si>
  <si>
    <t>9.83</t>
  </si>
  <si>
    <t>9.84</t>
  </si>
  <si>
    <t>9.85</t>
  </si>
  <si>
    <t>9.86</t>
  </si>
  <si>
    <t>9.87</t>
  </si>
  <si>
    <t>9.88</t>
  </si>
  <si>
    <t>9.89</t>
  </si>
  <si>
    <t>9.90</t>
  </si>
  <si>
    <t>9.91</t>
  </si>
  <si>
    <t>9.92</t>
  </si>
  <si>
    <t>9.93</t>
  </si>
  <si>
    <t>9.94</t>
  </si>
  <si>
    <t>9.95</t>
  </si>
  <si>
    <t>9.96</t>
  </si>
  <si>
    <t>9.97</t>
  </si>
  <si>
    <t>9.98</t>
  </si>
  <si>
    <t>9.99</t>
  </si>
  <si>
    <t>9.100</t>
  </si>
  <si>
    <t>9.101</t>
  </si>
  <si>
    <t>9.102</t>
  </si>
  <si>
    <t>9.103</t>
  </si>
  <si>
    <t>9.104</t>
  </si>
  <si>
    <t>9.105</t>
  </si>
  <si>
    <t>9.106</t>
  </si>
  <si>
    <t>9.107</t>
  </si>
  <si>
    <t>9.108</t>
  </si>
  <si>
    <t>9.109</t>
  </si>
  <si>
    <t>9.110</t>
  </si>
  <si>
    <t>9.111</t>
  </si>
  <si>
    <t>9.112</t>
  </si>
  <si>
    <t>9.113</t>
  </si>
  <si>
    <t>9.114</t>
  </si>
  <si>
    <t>9.115</t>
  </si>
  <si>
    <t>9.116</t>
  </si>
  <si>
    <t>9.117</t>
  </si>
  <si>
    <t>9.118</t>
  </si>
  <si>
    <t>9.119</t>
  </si>
  <si>
    <t>9.120</t>
  </si>
  <si>
    <t>9.121</t>
  </si>
  <si>
    <t>9.122</t>
  </si>
  <si>
    <t>9.123</t>
  </si>
  <si>
    <t>9.124</t>
  </si>
  <si>
    <t>9.125</t>
  </si>
  <si>
    <t>9.126</t>
  </si>
  <si>
    <t>9.127</t>
  </si>
  <si>
    <t>9.128</t>
  </si>
  <si>
    <t>9.129</t>
  </si>
  <si>
    <t>9.130</t>
  </si>
  <si>
    <t>9.131</t>
  </si>
  <si>
    <t>9.132</t>
  </si>
  <si>
    <t>9.133</t>
  </si>
  <si>
    <t>9.134</t>
  </si>
  <si>
    <t>9.135</t>
  </si>
  <si>
    <t>9.136</t>
  </si>
  <si>
    <t>9.137</t>
  </si>
  <si>
    <t>9.138</t>
  </si>
  <si>
    <t>9.139</t>
  </si>
  <si>
    <t>9.140</t>
  </si>
  <si>
    <t>10</t>
  </si>
  <si>
    <t>10.1</t>
  </si>
  <si>
    <t>10.2</t>
  </si>
  <si>
    <t>10.3</t>
  </si>
  <si>
    <t>10.4</t>
  </si>
  <si>
    <t>10.5</t>
  </si>
  <si>
    <t>10.6</t>
  </si>
  <si>
    <t>10.7</t>
  </si>
  <si>
    <t>10.8</t>
  </si>
  <si>
    <t>10.9</t>
  </si>
  <si>
    <t>10.10</t>
  </si>
  <si>
    <t>10.11</t>
  </si>
  <si>
    <t>10.12</t>
  </si>
  <si>
    <t>10.13</t>
  </si>
  <si>
    <t>10.14</t>
  </si>
  <si>
    <t>10.15</t>
  </si>
  <si>
    <t>10.16</t>
  </si>
  <si>
    <t>10.17</t>
  </si>
  <si>
    <t>10.18</t>
  </si>
  <si>
    <t>10.19</t>
  </si>
  <si>
    <t>10.20</t>
  </si>
  <si>
    <t>10.21</t>
  </si>
  <si>
    <t>10.22</t>
  </si>
  <si>
    <t>10.23</t>
  </si>
  <si>
    <t>10.24</t>
  </si>
  <si>
    <t>10.25</t>
  </si>
  <si>
    <t>10.26</t>
  </si>
  <si>
    <t>10.27</t>
  </si>
  <si>
    <t>10.28</t>
  </si>
  <si>
    <t>10.29</t>
  </si>
  <si>
    <t>10.30</t>
  </si>
  <si>
    <t>10.31</t>
  </si>
  <si>
    <t>10.32</t>
  </si>
  <si>
    <t>10.33</t>
  </si>
  <si>
    <t>10.34</t>
  </si>
  <si>
    <t>10.35</t>
  </si>
  <si>
    <t>10.36</t>
  </si>
  <si>
    <t>10.37</t>
  </si>
  <si>
    <t>10.38</t>
  </si>
  <si>
    <t>10.39</t>
  </si>
  <si>
    <t>10.40</t>
  </si>
  <si>
    <t>10.41</t>
  </si>
  <si>
    <t>10.42</t>
  </si>
  <si>
    <t>10.43</t>
  </si>
  <si>
    <t>10.44</t>
  </si>
  <si>
    <t>10.45</t>
  </si>
  <si>
    <t>10.46</t>
  </si>
  <si>
    <t>10.47</t>
  </si>
  <si>
    <t>10.48</t>
  </si>
  <si>
    <t>10.49</t>
  </si>
  <si>
    <t>10.50</t>
  </si>
  <si>
    <t>10.51</t>
  </si>
  <si>
    <t>10.52</t>
  </si>
  <si>
    <t>10.53</t>
  </si>
  <si>
    <t>10.54</t>
  </si>
  <si>
    <t>10.55</t>
  </si>
  <si>
    <t>10.56</t>
  </si>
  <si>
    <t>10.57</t>
  </si>
  <si>
    <t>10.58</t>
  </si>
  <si>
    <t>10.59</t>
  </si>
  <si>
    <t>10.60</t>
  </si>
  <si>
    <t>10.61</t>
  </si>
  <si>
    <t>10.62</t>
  </si>
  <si>
    <t>10.63</t>
  </si>
  <si>
    <t>10.64</t>
  </si>
  <si>
    <t>10.65</t>
  </si>
  <si>
    <t>10.66</t>
  </si>
  <si>
    <t>10.67</t>
  </si>
  <si>
    <t>10.68</t>
  </si>
  <si>
    <t>10.69</t>
  </si>
  <si>
    <t>10.70</t>
  </si>
  <si>
    <t>10.71</t>
  </si>
  <si>
    <t>10.72</t>
  </si>
  <si>
    <t>10.73</t>
  </si>
  <si>
    <t>10.74</t>
  </si>
  <si>
    <t>10.75</t>
  </si>
  <si>
    <t>10.76</t>
  </si>
  <si>
    <t>10.77</t>
  </si>
  <si>
    <t>10.78</t>
  </si>
  <si>
    <t>10.79</t>
  </si>
  <si>
    <t>10.80</t>
  </si>
  <si>
    <t>10.81</t>
  </si>
  <si>
    <t>10.82</t>
  </si>
  <si>
    <t>10.83</t>
  </si>
  <si>
    <t>10.84</t>
  </si>
  <si>
    <t>10.85</t>
  </si>
  <si>
    <t>10.86</t>
  </si>
  <si>
    <t>10.87</t>
  </si>
  <si>
    <t>10.88</t>
  </si>
  <si>
    <t>10.89</t>
  </si>
  <si>
    <t>10.90</t>
  </si>
  <si>
    <t>10.91</t>
  </si>
  <si>
    <t>10.92</t>
  </si>
  <si>
    <t>10.93</t>
  </si>
  <si>
    <t>10.94</t>
  </si>
  <si>
    <t>10.95</t>
  </si>
  <si>
    <t>10.96</t>
  </si>
  <si>
    <t>10.97</t>
  </si>
  <si>
    <t>10.98</t>
  </si>
  <si>
    <t>10.99</t>
  </si>
  <si>
    <t>10.100</t>
  </si>
  <si>
    <t>10.101</t>
  </si>
  <si>
    <t>10.102</t>
  </si>
  <si>
    <t>10.103</t>
  </si>
  <si>
    <t>10.104</t>
  </si>
  <si>
    <t>10.105</t>
  </si>
  <si>
    <t>10.106</t>
  </si>
  <si>
    <t>10.107</t>
  </si>
  <si>
    <t>10.108</t>
  </si>
  <si>
    <t>10.109</t>
  </si>
  <si>
    <t>10.110</t>
  </si>
  <si>
    <t>10.111</t>
  </si>
  <si>
    <t>10.112</t>
  </si>
  <si>
    <t>10.113</t>
  </si>
  <si>
    <t>10.114</t>
  </si>
  <si>
    <t>10.115</t>
  </si>
  <si>
    <t>10.116</t>
  </si>
  <si>
    <t>10.117</t>
  </si>
  <si>
    <t>10.118</t>
  </si>
  <si>
    <t>10.119</t>
  </si>
  <si>
    <t>10.120</t>
  </si>
  <si>
    <t>10.121</t>
  </si>
  <si>
    <t>10.122</t>
  </si>
  <si>
    <t>10.123</t>
  </si>
  <si>
    <t>10.124</t>
  </si>
  <si>
    <t>10.125</t>
  </si>
  <si>
    <t>10.126</t>
  </si>
  <si>
    <t>10.127</t>
  </si>
  <si>
    <t>10.128</t>
  </si>
  <si>
    <t>10.129</t>
  </si>
  <si>
    <t>10.130</t>
  </si>
  <si>
    <t>10.131</t>
  </si>
  <si>
    <t>10.132</t>
  </si>
  <si>
    <t>10.133</t>
  </si>
  <si>
    <t>10.134</t>
  </si>
  <si>
    <t>10.135</t>
  </si>
  <si>
    <t>10.136</t>
  </si>
  <si>
    <t>10.137</t>
  </si>
  <si>
    <t>10.138</t>
  </si>
  <si>
    <t>10.139</t>
  </si>
  <si>
    <t>11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</si>
  <si>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</si>
  <si>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</si>
  <si>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</si>
  <si>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</si>
  <si>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</si>
  <si>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</si>
  <si>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</si>
  <si>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</si>
  <si>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</si>
  <si>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>11.10</t>
  </si>
  <si>
    <t>11.11</t>
  </si>
  <si>
    <t>11.12</t>
  </si>
  <si>
    <t>11.13</t>
  </si>
  <si>
    <t>11.14</t>
  </si>
  <si>
    <t>11.15</t>
  </si>
  <si>
    <t>11.16</t>
  </si>
  <si>
    <t>11.17</t>
  </si>
  <si>
    <t>11.18</t>
  </si>
  <si>
    <t>11.19</t>
  </si>
  <si>
    <t>11.20</t>
  </si>
  <si>
    <t>11.21</t>
  </si>
  <si>
    <t>11.22</t>
  </si>
  <si>
    <t>11.23</t>
  </si>
  <si>
    <t>11.24</t>
  </si>
  <si>
    <t>11.25</t>
  </si>
  <si>
    <t>11.26</t>
  </si>
  <si>
    <t>11.27</t>
  </si>
  <si>
    <t>11.28</t>
  </si>
  <si>
    <t>11.29</t>
  </si>
  <si>
    <t>11.30</t>
  </si>
  <si>
    <t>11.31</t>
  </si>
  <si>
    <t>11.32</t>
  </si>
  <si>
    <t>11.33</t>
  </si>
  <si>
    <t>11.34</t>
  </si>
  <si>
    <t>11.35</t>
  </si>
  <si>
    <t>11.36</t>
  </si>
  <si>
    <t>11.37</t>
  </si>
  <si>
    <t>11.38</t>
  </si>
  <si>
    <t>11.39</t>
  </si>
  <si>
    <t>11.40</t>
  </si>
  <si>
    <t>11.41</t>
  </si>
  <si>
    <t>11.42</t>
  </si>
  <si>
    <t>11.43</t>
  </si>
  <si>
    <t>11.44</t>
  </si>
  <si>
    <t>11.45</t>
  </si>
  <si>
    <t>11.46</t>
  </si>
  <si>
    <t>11.47</t>
  </si>
  <si>
    <t>11.48</t>
  </si>
  <si>
    <t>11.49</t>
  </si>
  <si>
    <t>11.50</t>
  </si>
  <si>
    <t>11.51</t>
  </si>
  <si>
    <t>11.52</t>
  </si>
  <si>
    <t>11.53</t>
  </si>
  <si>
    <t>11.54</t>
  </si>
  <si>
    <t>11.55</t>
  </si>
  <si>
    <t>11.56</t>
  </si>
  <si>
    <t>11.57</t>
  </si>
  <si>
    <t>11.58</t>
  </si>
  <si>
    <t>11.59</t>
  </si>
  <si>
    <t>11.60</t>
  </si>
  <si>
    <t>11.61</t>
  </si>
  <si>
    <t>11.62</t>
  </si>
  <si>
    <t>11.63</t>
  </si>
  <si>
    <t>11.64</t>
  </si>
  <si>
    <t>11.65</t>
  </si>
  <si>
    <t>11.66</t>
  </si>
  <si>
    <t>11.67</t>
  </si>
  <si>
    <t>11.68</t>
  </si>
  <si>
    <t>11.69</t>
  </si>
  <si>
    <t>11.70</t>
  </si>
  <si>
    <t>11.71</t>
  </si>
  <si>
    <t>11.72</t>
  </si>
  <si>
    <t>11.73</t>
  </si>
  <si>
    <t>11.74</t>
  </si>
  <si>
    <t>11.75</t>
  </si>
  <si>
    <t>11.76</t>
  </si>
  <si>
    <t>11.77</t>
  </si>
  <si>
    <t>11.78</t>
  </si>
  <si>
    <t>11.79</t>
  </si>
  <si>
    <t>11.80</t>
  </si>
  <si>
    <t>11.81</t>
  </si>
  <si>
    <t>11.82</t>
  </si>
  <si>
    <t>11.83</t>
  </si>
  <si>
    <t>11.84</t>
  </si>
  <si>
    <t>11.85</t>
  </si>
  <si>
    <t>11.86</t>
  </si>
  <si>
    <t>11.87</t>
  </si>
  <si>
    <t>11.88</t>
  </si>
  <si>
    <t>11.89</t>
  </si>
  <si>
    <t>11.90</t>
  </si>
  <si>
    <t>11.91</t>
  </si>
  <si>
    <t>11.92</t>
  </si>
  <si>
    <t>11.93</t>
  </si>
  <si>
    <t>11.94</t>
  </si>
  <si>
    <t>11.95</t>
  </si>
  <si>
    <t>11.96</t>
  </si>
  <si>
    <t>11.97</t>
  </si>
  <si>
    <t>11.98</t>
  </si>
  <si>
    <t>11.99</t>
  </si>
  <si>
    <t>11.100</t>
  </si>
  <si>
    <t>11.101</t>
  </si>
  <si>
    <t>11.102</t>
  </si>
  <si>
    <t>11.103</t>
  </si>
  <si>
    <t>11.104</t>
  </si>
  <si>
    <t>11.105</t>
  </si>
  <si>
    <t>11.106</t>
  </si>
  <si>
    <t>11.107</t>
  </si>
  <si>
    <t>11.108</t>
  </si>
  <si>
    <t>11.109</t>
  </si>
  <si>
    <t>11.110</t>
  </si>
  <si>
    <t>11.111</t>
  </si>
  <si>
    <t>11.112</t>
  </si>
  <si>
    <t>11.113</t>
  </si>
  <si>
    <t>11.114</t>
  </si>
  <si>
    <t>11.115</t>
  </si>
  <si>
    <t>11.116</t>
  </si>
  <si>
    <t>11.117</t>
  </si>
  <si>
    <t>11.118</t>
  </si>
  <si>
    <t>11.119</t>
  </si>
  <si>
    <t>11.120</t>
  </si>
  <si>
    <t>11.121</t>
  </si>
  <si>
    <t>11.122</t>
  </si>
  <si>
    <t>11.123</t>
  </si>
  <si>
    <t>11.124</t>
  </si>
  <si>
    <t>11.125</t>
  </si>
  <si>
    <t>11.126</t>
  </si>
  <si>
    <t>12</t>
  </si>
  <si>
    <t>12.1</t>
  </si>
  <si>
    <t>12.2</t>
  </si>
  <si>
    <t>12.3</t>
  </si>
  <si>
    <t>12.4</t>
  </si>
  <si>
    <t>12.5</t>
  </si>
  <si>
    <t>12.6</t>
  </si>
  <si>
    <t>12.7</t>
  </si>
  <si>
    <t>12.8</t>
  </si>
  <si>
    <t>12.9</t>
  </si>
  <si>
    <t>12.10</t>
  </si>
  <si>
    <t>12.11</t>
  </si>
  <si>
    <t>12.12</t>
  </si>
  <si>
    <t>12.13</t>
  </si>
  <si>
    <t>12.14</t>
  </si>
  <si>
    <t>12.15</t>
  </si>
  <si>
    <t>12.16</t>
  </si>
  <si>
    <t>12.17</t>
  </si>
  <si>
    <t>12.18</t>
  </si>
  <si>
    <t>12.19</t>
  </si>
  <si>
    <t>12.20</t>
  </si>
  <si>
    <t>12.21</t>
  </si>
  <si>
    <t>12.22</t>
  </si>
  <si>
    <t>12.23</t>
  </si>
  <si>
    <t>12.24</t>
  </si>
  <si>
    <t>12.25</t>
  </si>
  <si>
    <t>12.26</t>
  </si>
  <si>
    <t>12.27</t>
  </si>
  <si>
    <t>12.28</t>
  </si>
  <si>
    <t>12.29</t>
  </si>
  <si>
    <t>12.30</t>
  </si>
  <si>
    <t>12.31</t>
  </si>
  <si>
    <t>12.32</t>
  </si>
  <si>
    <t>12.33</t>
  </si>
  <si>
    <t>12.34</t>
  </si>
  <si>
    <t>12.35</t>
  </si>
  <si>
    <t>12.36</t>
  </si>
  <si>
    <t>12.37</t>
  </si>
  <si>
    <t>12.38</t>
  </si>
  <si>
    <t>12.39</t>
  </si>
  <si>
    <t>12.40</t>
  </si>
  <si>
    <t>12.41</t>
  </si>
  <si>
    <t>12.42</t>
  </si>
  <si>
    <t>12.43</t>
  </si>
  <si>
    <t>12.44</t>
  </si>
  <si>
    <t>12.45</t>
  </si>
  <si>
    <t>12.46</t>
  </si>
  <si>
    <t>12.47</t>
  </si>
  <si>
    <t>12.48</t>
  </si>
  <si>
    <t>12.49</t>
  </si>
  <si>
    <t>12.50</t>
  </si>
  <si>
    <t>12.51</t>
  </si>
  <si>
    <t>12.52</t>
  </si>
  <si>
    <t>12.53</t>
  </si>
  <si>
    <t>12.54</t>
  </si>
  <si>
    <t>12.55</t>
  </si>
  <si>
    <t>12.56</t>
  </si>
  <si>
    <t>12.57</t>
  </si>
  <si>
    <t>12.58</t>
  </si>
  <si>
    <t>12.59</t>
  </si>
  <si>
    <t>12.60</t>
  </si>
  <si>
    <t>12.61</t>
  </si>
  <si>
    <t>12.62</t>
  </si>
  <si>
    <t>12.63</t>
  </si>
  <si>
    <t>12.64</t>
  </si>
  <si>
    <t>12.65</t>
  </si>
  <si>
    <t>12.66</t>
  </si>
  <si>
    <t>12.67</t>
  </si>
  <si>
    <t>12.68</t>
  </si>
  <si>
    <t>12.69</t>
  </si>
  <si>
    <t>12.70</t>
  </si>
  <si>
    <t>12.71</t>
  </si>
  <si>
    <t>12.72</t>
  </si>
  <si>
    <t>12.73</t>
  </si>
  <si>
    <t>12.74</t>
  </si>
  <si>
    <t>12.75</t>
  </si>
  <si>
    <t>12.76</t>
  </si>
  <si>
    <t>12.77</t>
  </si>
  <si>
    <t>12.78</t>
  </si>
  <si>
    <t>12.79</t>
  </si>
  <si>
    <t>12.80</t>
  </si>
  <si>
    <t>12.81</t>
  </si>
  <si>
    <t>12.82</t>
  </si>
  <si>
    <t>12.83</t>
  </si>
  <si>
    <t>12.84</t>
  </si>
  <si>
    <t>12.85</t>
  </si>
  <si>
    <t>12.86</t>
  </si>
  <si>
    <t>12.87</t>
  </si>
  <si>
    <t>12.88</t>
  </si>
  <si>
    <t>12.89</t>
  </si>
  <si>
    <t>12.90</t>
  </si>
  <si>
    <t>12.91</t>
  </si>
  <si>
    <t>12.92</t>
  </si>
  <si>
    <t>12.93</t>
  </si>
  <si>
    <t>12.94</t>
  </si>
  <si>
    <t>12.95</t>
  </si>
  <si>
    <t>12.96</t>
  </si>
  <si>
    <t>12.97</t>
  </si>
  <si>
    <t>12.98</t>
  </si>
  <si>
    <t>12.99</t>
  </si>
  <si>
    <t>12.100</t>
  </si>
  <si>
    <t>12.101</t>
  </si>
  <si>
    <t>12.102</t>
  </si>
  <si>
    <t>12.103</t>
  </si>
  <si>
    <t>12.104</t>
  </si>
  <si>
    <t>12.105</t>
  </si>
  <si>
    <t>12.106</t>
  </si>
  <si>
    <t>12.107</t>
  </si>
  <si>
    <t>12.108</t>
  </si>
  <si>
    <t>12.109</t>
  </si>
  <si>
    <t>12.110</t>
  </si>
  <si>
    <t>12.111</t>
  </si>
  <si>
    <t>12.112</t>
  </si>
  <si>
    <t>12.113</t>
  </si>
  <si>
    <t>12.114</t>
  </si>
  <si>
    <t>12.115</t>
  </si>
  <si>
    <t>12.116</t>
  </si>
  <si>
    <t>12.117</t>
  </si>
  <si>
    <t>12.118</t>
  </si>
  <si>
    <t>12.119</t>
  </si>
  <si>
    <t>12.120</t>
  </si>
  <si>
    <t>12.121</t>
  </si>
  <si>
    <t>12.122</t>
  </si>
  <si>
    <t>12.123</t>
  </si>
  <si>
    <t>12.124</t>
  </si>
  <si>
    <t>12.125</t>
  </si>
  <si>
    <t>12.126</t>
  </si>
  <si>
    <t>12.127</t>
  </si>
  <si>
    <t>12.128</t>
  </si>
  <si>
    <t>12.129</t>
  </si>
  <si>
    <t>12.130</t>
  </si>
  <si>
    <t>12.131</t>
  </si>
  <si>
    <t>12.132</t>
  </si>
  <si>
    <t>12.133</t>
  </si>
  <si>
    <t>12.134</t>
  </si>
  <si>
    <t>12.135</t>
  </si>
  <si>
    <t>12.136</t>
  </si>
  <si>
    <t>13</t>
  </si>
  <si>
    <t>13.1</t>
  </si>
  <si>
    <t>13.2</t>
  </si>
  <si>
    <t>13.3</t>
  </si>
  <si>
    <t>13.4</t>
  </si>
  <si>
    <t>13.5</t>
  </si>
  <si>
    <t>13.6</t>
  </si>
  <si>
    <t>13.7</t>
  </si>
  <si>
    <t>13.8</t>
  </si>
  <si>
    <t>13.9</t>
  </si>
  <si>
    <t>13.10</t>
  </si>
  <si>
    <t>13.11</t>
  </si>
  <si>
    <t>13.12</t>
  </si>
  <si>
    <t>13.13</t>
  </si>
  <si>
    <t>13.14</t>
  </si>
  <si>
    <t>13.15</t>
  </si>
  <si>
    <t>13.16</t>
  </si>
  <si>
    <t>13.17</t>
  </si>
  <si>
    <t>13.18</t>
  </si>
  <si>
    <t>13.19</t>
  </si>
  <si>
    <t>13.20</t>
  </si>
  <si>
    <t>13.21</t>
  </si>
  <si>
    <t>13.22</t>
  </si>
  <si>
    <t>13.23</t>
  </si>
  <si>
    <t>13.24</t>
  </si>
  <si>
    <t>13.25</t>
  </si>
  <si>
    <t>13.26</t>
  </si>
  <si>
    <t>13.27</t>
  </si>
  <si>
    <t>13.28</t>
  </si>
  <si>
    <t>13.29</t>
  </si>
  <si>
    <t>13.30</t>
  </si>
  <si>
    <t>13.31</t>
  </si>
  <si>
    <t>13.32</t>
  </si>
  <si>
    <t>13.33</t>
  </si>
  <si>
    <t>14</t>
  </si>
  <si>
    <t>14.1</t>
  </si>
  <si>
    <t>14.2</t>
  </si>
  <si>
    <t>15</t>
  </si>
  <si>
    <t>15.1</t>
  </si>
  <si>
    <t>15.2</t>
  </si>
  <si>
    <t>15.3</t>
  </si>
  <si>
    <t>15.4</t>
  </si>
  <si>
    <t>15.5</t>
  </si>
  <si>
    <t>15.6</t>
  </si>
  <si>
    <t>15.7</t>
  </si>
  <si>
    <t>15.8</t>
  </si>
  <si>
    <t>15.9</t>
  </si>
  <si>
    <t>15.10</t>
  </si>
  <si>
    <t>15.11</t>
  </si>
  <si>
    <t>1.1.</t>
  </si>
  <si>
    <t>1.1.0.0.1.</t>
  </si>
  <si>
    <t>1.1.0.0.2.</t>
  </si>
  <si>
    <t>1.1.0.0.3.</t>
  </si>
  <si>
    <t>1.1.0.0.4.</t>
  </si>
  <si>
    <t>1.1.0.0.5.</t>
  </si>
  <si>
    <t>1.1.0.0.6.</t>
  </si>
  <si>
    <t>1.1.0.0.7.</t>
  </si>
  <si>
    <t>1.1.0.0.8.</t>
  </si>
  <si>
    <t>1.1.0.0.9.</t>
  </si>
  <si>
    <t>1.1.0.0.10.</t>
  </si>
  <si>
    <t>1.1.0.0.11.</t>
  </si>
  <si>
    <t>1.1.0.0.12.</t>
  </si>
  <si>
    <t>1.1.0.0.13.</t>
  </si>
  <si>
    <t>1.1.0.0.14.</t>
  </si>
  <si>
    <t>1.1.0.0.15.</t>
  </si>
  <si>
    <t>1.1.0.0.16.</t>
  </si>
  <si>
    <t>1.1.0.0.17.</t>
  </si>
  <si>
    <t>1.1.0.0.18.</t>
  </si>
  <si>
    <t>1.1.0.0.19.</t>
  </si>
  <si>
    <t>1.1.0.0.20.</t>
  </si>
  <si>
    <t>1.1.0.0.21.</t>
  </si>
  <si>
    <t>1.2.</t>
  </si>
  <si>
    <t>1.2.1.</t>
  </si>
  <si>
    <t>1.2.1.0.1.</t>
  </si>
  <si>
    <t>1.2.1.0.2.</t>
  </si>
  <si>
    <t>1.2.1.0.3.</t>
  </si>
  <si>
    <t>1.2.1.0.4.</t>
  </si>
  <si>
    <t>1.2.1.0.5.</t>
  </si>
  <si>
    <t>1.2.1.0.6.</t>
  </si>
  <si>
    <t>1.2.1.0.7.</t>
  </si>
  <si>
    <t>1.2.1.0.8.</t>
  </si>
  <si>
    <t>1.2.1.0.9.</t>
  </si>
  <si>
    <t>1.2.1.0.10.</t>
  </si>
  <si>
    <t>1.2.1.0.11.</t>
  </si>
  <si>
    <t>1.2.2.</t>
  </si>
  <si>
    <t>1.2.2.0.1.</t>
  </si>
  <si>
    <t>1.2.2.0.2.</t>
  </si>
  <si>
    <t>1.2.2.0.3.</t>
  </si>
  <si>
    <t>1.2.2.0.4.</t>
  </si>
  <si>
    <t>1.2.2.0.5.</t>
  </si>
  <si>
    <t>1.2.2.0.6.</t>
  </si>
  <si>
    <t>1.2.3.</t>
  </si>
  <si>
    <t>1.2.3.0.1.</t>
  </si>
  <si>
    <t>1.3.</t>
  </si>
  <si>
    <t>1.3.0.0.1.</t>
  </si>
  <si>
    <t>1.3.0.0.2.</t>
  </si>
  <si>
    <t>1.3.0.0.3.</t>
  </si>
  <si>
    <t>1.3.0.0.4.</t>
  </si>
  <si>
    <t>1.3.0.0.5.</t>
  </si>
  <si>
    <t>1.3.0.0.6.</t>
  </si>
  <si>
    <t>1.4.</t>
  </si>
  <si>
    <t>1.4.1.</t>
  </si>
  <si>
    <t>1.4.1.0.1.</t>
  </si>
  <si>
    <t>1.4.1.0.2.</t>
  </si>
  <si>
    <t>1.4.1.0.3.</t>
  </si>
  <si>
    <t>1.4.1.0.4.</t>
  </si>
  <si>
    <t>1.4.1.0.5.</t>
  </si>
  <si>
    <t>1.4.1.0.6.</t>
  </si>
  <si>
    <t>1.4.1.0.7.</t>
  </si>
  <si>
    <t>1.4.1.0.8.</t>
  </si>
  <si>
    <t>1.4.1.0.9.</t>
  </si>
  <si>
    <t>1.4.2.</t>
  </si>
  <si>
    <t>1.4.2.0.1.</t>
  </si>
  <si>
    <t>1.4.2.0.2.</t>
  </si>
  <si>
    <t>1.4.2.0.3.</t>
  </si>
  <si>
    <t>1.4.2.0.4.</t>
  </si>
  <si>
    <t>1.4.2.0.5.</t>
  </si>
  <si>
    <t>1.4.2.0.6.</t>
  </si>
  <si>
    <t>1.4.2.0.7.</t>
  </si>
  <si>
    <t>1.4.2.0.8.</t>
  </si>
  <si>
    <t>1.4.2.0.9.</t>
  </si>
  <si>
    <t>1.4.2.0.10.</t>
  </si>
  <si>
    <t>1.4.3.</t>
  </si>
  <si>
    <t>1.4.3.0.1.</t>
  </si>
  <si>
    <t>1.4.3.0.2.</t>
  </si>
  <si>
    <t>1.4.3.0.3.</t>
  </si>
  <si>
    <t>1.4.3.0.4.</t>
  </si>
  <si>
    <t>1.4.3.0.5.</t>
  </si>
  <si>
    <t>1.4.3.0.6.</t>
  </si>
  <si>
    <t>1.4.3.0.7.</t>
  </si>
  <si>
    <t>1.4.3.0.8.</t>
  </si>
  <si>
    <t>1.4.3.0.9.</t>
  </si>
  <si>
    <t>1.4.3.0.10.</t>
  </si>
  <si>
    <t>1.4.3.0.11.</t>
  </si>
  <si>
    <t>1.4.3.0.12.</t>
  </si>
  <si>
    <t>1.4.3.0.13.</t>
  </si>
  <si>
    <t>1.4.4.</t>
  </si>
  <si>
    <t>1.4.4.0.1.</t>
  </si>
  <si>
    <t>1.4.4.0.2.</t>
  </si>
  <si>
    <t>1.4.4.0.3.</t>
  </si>
  <si>
    <t>1.4.4.0.4.</t>
  </si>
  <si>
    <t>1.4.4.0.5.</t>
  </si>
  <si>
    <t>1.4.4.0.6.</t>
  </si>
  <si>
    <t>1.4.4.0.7.</t>
  </si>
  <si>
    <t>1.4.4.0.8.</t>
  </si>
  <si>
    <t>1.4.4.0.9.</t>
  </si>
  <si>
    <t>1.4.4.0.10.</t>
  </si>
  <si>
    <t>1.4.4.0.11.</t>
  </si>
  <si>
    <t>1.4.4.0.12.</t>
  </si>
  <si>
    <t>1.4.4.0.13.</t>
  </si>
  <si>
    <t>1.4.4.0.14.</t>
  </si>
  <si>
    <t>1.4.4.0.15.</t>
  </si>
  <si>
    <t>1.4.4.0.16.</t>
  </si>
  <si>
    <t>1.4.4.0.17.</t>
  </si>
  <si>
    <t>1.4.4.0.18.</t>
  </si>
  <si>
    <t>1.4.4.0.19.</t>
  </si>
  <si>
    <t>1.4.4.0.20.</t>
  </si>
  <si>
    <t>1.4.4.0.21.</t>
  </si>
  <si>
    <t>1.4.4.0.22.</t>
  </si>
  <si>
    <t>1.4.4.0.23.</t>
  </si>
  <si>
    <t>1.4.4.0.24.</t>
  </si>
  <si>
    <t>1.4.4.0.25.</t>
  </si>
  <si>
    <t>1.4.4.0.26.</t>
  </si>
  <si>
    <t>1.4.4.0.27.</t>
  </si>
  <si>
    <t>1.4.4.0.28.</t>
  </si>
  <si>
    <t>1.4.4.0.29.</t>
  </si>
  <si>
    <t>1.4.4.0.30.</t>
  </si>
  <si>
    <t>1.4.4.0.31.</t>
  </si>
  <si>
    <t>1.4.4.0.32.</t>
  </si>
  <si>
    <t>1.4.4.0.33.</t>
  </si>
  <si>
    <t>1.4.4.0.34.</t>
  </si>
  <si>
    <t>1.4.4.0.35.</t>
  </si>
  <si>
    <t>1.4.4.0.36.</t>
  </si>
  <si>
    <t>1.4.4.0.37.</t>
  </si>
  <si>
    <t>1.4.4.0.38.</t>
  </si>
  <si>
    <t>1.4.4.0.39.</t>
  </si>
  <si>
    <t>1.4.4.0.40.</t>
  </si>
  <si>
    <t>1.4.4.0.41.</t>
  </si>
  <si>
    <t>1.4.4.0.42.</t>
  </si>
  <si>
    <t>1.4.4.0.43.</t>
  </si>
  <si>
    <t>1.4.5.</t>
  </si>
  <si>
    <t>1.4.5.0.1.</t>
  </si>
  <si>
    <t>1.4.5.0.2.</t>
  </si>
  <si>
    <t>1.5.</t>
  </si>
  <si>
    <t>1.5.1.</t>
  </si>
  <si>
    <t>1.5.1.0.1.</t>
  </si>
  <si>
    <t>1.5.1.0.2.</t>
  </si>
  <si>
    <t>1.5.2.1.1.</t>
  </si>
  <si>
    <t>1.5.2.2.</t>
  </si>
  <si>
    <t>1.5.2.2.1.</t>
  </si>
  <si>
    <t>1.5.2.3.</t>
  </si>
  <si>
    <t>1.5.2.3.1.</t>
  </si>
  <si>
    <t>1.5.2.3.2.</t>
  </si>
  <si>
    <t>1.5.2.3.3.</t>
  </si>
  <si>
    <t>1.5.2.3.4.</t>
  </si>
  <si>
    <t>1.5.2.3.5.</t>
  </si>
  <si>
    <t>1.5.2.3.6.</t>
  </si>
  <si>
    <t>1.5.2.3.7.</t>
  </si>
  <si>
    <t>1.5.2.3.8.</t>
  </si>
  <si>
    <t>1.5.2.3.9.</t>
  </si>
  <si>
    <t>1.5.2.3.10.</t>
  </si>
  <si>
    <t>1.5.2.4.</t>
  </si>
  <si>
    <t>1.5.2.4.1.</t>
  </si>
  <si>
    <t>1.5.3.</t>
  </si>
  <si>
    <t>1.5.3.1.</t>
  </si>
  <si>
    <t>1.5.3.1.1.</t>
  </si>
  <si>
    <t>1.5.3.2.</t>
  </si>
  <si>
    <t>1.5.3.2.1.</t>
  </si>
  <si>
    <t>1.5.3.2.2.</t>
  </si>
  <si>
    <t>1.5.3.2.3.</t>
  </si>
  <si>
    <t>1.5.3.2.4.</t>
  </si>
  <si>
    <t>1.5.3.2.5.</t>
  </si>
  <si>
    <t>1.5.3.3.</t>
  </si>
  <si>
    <t>1.5.3.3.1.</t>
  </si>
  <si>
    <t>1.5.3.3.2.</t>
  </si>
  <si>
    <t>1.5.3.3.3.</t>
  </si>
  <si>
    <t>1.5.3.3.4.</t>
  </si>
  <si>
    <t>1.5.3.3.5.</t>
  </si>
  <si>
    <t>1.5.3.3.6.</t>
  </si>
  <si>
    <t>1.5.3.3.7.</t>
  </si>
  <si>
    <t>1.5.3.3.8.</t>
  </si>
  <si>
    <t>1.5.3.3.9.</t>
  </si>
  <si>
    <t>1.5.3.3.10.</t>
  </si>
  <si>
    <t>1.5.3.3.11.</t>
  </si>
  <si>
    <t>1.5.3.3.12.</t>
  </si>
  <si>
    <t>1.5.3.3.13.</t>
  </si>
  <si>
    <t>1.5.3.3.14.</t>
  </si>
  <si>
    <t>1.5.3.3.15.</t>
  </si>
  <si>
    <t>1.5.4.</t>
  </si>
  <si>
    <t>1.5.4.0.1.</t>
  </si>
  <si>
    <t>1.5.4.0.2.</t>
  </si>
  <si>
    <t>1.5.4.0.3.</t>
  </si>
  <si>
    <t>1.5.4.0.4.</t>
  </si>
  <si>
    <t>1.5.5.</t>
  </si>
  <si>
    <t>1.5.5.0.1.</t>
  </si>
  <si>
    <t>1.5.5.0.2.</t>
  </si>
  <si>
    <t>1.5.6.</t>
  </si>
  <si>
    <t>1.5.6.0.1.</t>
  </si>
  <si>
    <t>1.5.7.</t>
  </si>
  <si>
    <t>1.5.7.0.1.</t>
  </si>
  <si>
    <t>1.5.8.</t>
  </si>
  <si>
    <t>1.5.8.0.1.</t>
  </si>
  <si>
    <t>1.5.9.</t>
  </si>
  <si>
    <t>1.5.9.0.1.</t>
  </si>
  <si>
    <t>1.5.10.</t>
  </si>
  <si>
    <t>1.5.10.0.1.</t>
  </si>
  <si>
    <t>1.5.11.</t>
  </si>
  <si>
    <t>1.5.11.0.1.</t>
  </si>
  <si>
    <t>1.5.11.0.2.</t>
  </si>
  <si>
    <t>1.5.11.0.3.</t>
  </si>
  <si>
    <t>1.5.11.0.4.</t>
  </si>
  <si>
    <t>1.5.11.0.5.</t>
  </si>
  <si>
    <t>1.5.11.0.6.</t>
  </si>
  <si>
    <t>1.5.11.0.7.</t>
  </si>
  <si>
    <t>1.5.11.0.8.</t>
  </si>
  <si>
    <t>1.5.11.0.9.</t>
  </si>
  <si>
    <t>1.5.12.</t>
  </si>
  <si>
    <t>1.5.12.0.1.</t>
  </si>
  <si>
    <t>1.5.12.0.2.</t>
  </si>
  <si>
    <t>1.5.12.0.3.</t>
  </si>
  <si>
    <t>1.5.12.0.4.</t>
  </si>
  <si>
    <t>1.5.12.0.5.</t>
  </si>
  <si>
    <t>1.5.12.0.6.</t>
  </si>
  <si>
    <t>1.5.12.0.7.</t>
  </si>
  <si>
    <t>1.5.12.0.8.</t>
  </si>
  <si>
    <t>1.5.12.0.9.</t>
  </si>
  <si>
    <t>1.5.13.</t>
  </si>
  <si>
    <t>1.5.13.1.</t>
  </si>
  <si>
    <t>1.5.13.1.1.</t>
  </si>
  <si>
    <t>1.5.13.1.2.</t>
  </si>
  <si>
    <t>1.5.13.1.3.</t>
  </si>
  <si>
    <t>IITENS FINANCIÁVEIS - CAIXA</t>
  </si>
  <si>
    <t>ANOTAÇÃO DE RESPONSABILIDADE TÉCNICA( ART) CIVIL - CREA - LEI FEDERAL Nª 6496/77</t>
  </si>
  <si>
    <t>MOBILIZACAO E DESMOBILIZACAO DE CANTEIRO</t>
  </si>
  <si>
    <t>FORNECIMENTO E INSTALAÇÃO DE PLACA DE OBRA COM CHAPA GALVANIZADA E ESTRUTURA DE MADEIRA. AF_03/2022_PS</t>
  </si>
  <si>
    <t>CONTAINER ESCRITORIO 6,05x2,44x2,57 COM ACABAMENTO EM PVC</t>
  </si>
  <si>
    <t>CONTAINER ALMOXARIFADO S/ ACAB.C/PRATELEIRAS 6,05x2,44x2,57</t>
  </si>
  <si>
    <t>BANHEIRO QUIMICO 110X120X230CM COM MANUTENCAO</t>
  </si>
  <si>
    <t>CAIXA D´ÁGUA EM POLIETILENO, 3000 LITROS - FORNECIMENTO E INSTALAÇÃO. AF_06/2021</t>
  </si>
  <si>
    <t>ESTRUTURA DE MADEIRA PROVISÓRIA PARA SUPORTE DE CAIXA DÁGUA ELEVADA DE 3000 LITROS. AF_03/2024</t>
  </si>
  <si>
    <t>INSTALAÇÕES PROVISÓRIAS DE LUZ , FORÇA,TELEFONE E LÓGICA</t>
  </si>
  <si>
    <t>INSTALAÇÕES PROVISÓRIAS DE ESGOTO</t>
  </si>
  <si>
    <t>INSTALAÇÕES PROVISÓRIAS DE ÁGUA</t>
  </si>
  <si>
    <t>LIGAÇÃO PROVISÓRIA LUZ E FORÇA - PD. GOINFRA</t>
  </si>
  <si>
    <t>LIGAÇÃO PROVISÓRIA DE ÁGUA (INCLUSO RETIRADA DO ESGOTO SANITÁRIO) - PD. GOINFRA</t>
  </si>
  <si>
    <t>CAIXA DE PROTEÇÃO PARA MEDIDOR MONOFÁSICO DE EMBUTIR - FORNECIMENTO E INSTALAÇÃO. AF_10/2020</t>
  </si>
  <si>
    <t>LOCAÇÃO CONVENCIONAL DE OBRA, UTILIZANDO GABARITO DE TÁBUAS CORRIDAS PONTALETADAS A CADA 2,00M -  2 UTILIZAÇÕES. AF_03/2024</t>
  </si>
  <si>
    <t>SERVIÇOS ADMINISTRATIVOS</t>
  </si>
  <si>
    <t>ENGENHEIRO CIVIL DE OBRA PLENO COM ENCARGOS COMPLEMENTARES</t>
  </si>
  <si>
    <t>MESTRE DE OBRAS COM ENCARGOS COMPLEMENTARES</t>
  </si>
  <si>
    <t>ENCARREGADO GERAL DE OBRAS COM ENCARGOS COMPLEMENTARES</t>
  </si>
  <si>
    <t>APONTADOR OU APROPRIADOR COM ENCARGOS COMPLEMENTARES</t>
  </si>
  <si>
    <t>ALMOXARIFE COM ENCARGOS COMPLEMENTARES</t>
  </si>
  <si>
    <t>VIGIA DIURNO COM ENCARGOS COMPLEMENTARES</t>
  </si>
  <si>
    <t>ASSISTÊNCIA</t>
  </si>
  <si>
    <t>ESTACA ESCAVADA MECANICAMENTE, SEM FLUIDO ESTABILIZANTE, COM 40CM DE DIÂMETRO, CONCRETO LANÇADO POR CAMINHÃO BETONEIRA (EXCLUSIVE MOBILIZAÇÃO E DESMOBILIZAÇÃO). AF_01/2020_PA (REF. SINAPI 100897)</t>
  </si>
  <si>
    <t>MONTAGEM DE ARMADURA TRANSVERSAL DE ESTACAS DE SEÇÃO CIRCULAR, DIÂMETRO = 5,0 MM. AF_09/2021_PS</t>
  </si>
  <si>
    <t>MONTAGEM DE ARMADURA DE ESTACAS, DIÂMETRO = 10,0 MM. AF_09/2021_PS</t>
  </si>
  <si>
    <t>LANÇAMENTO COM USO DE BOMBA, ADENSAMENTO E ACABAMENTO DE CONCRETO EM ESTRUTURAS. AF_02/2022</t>
  </si>
  <si>
    <t>ARRASAMENTO MECANICO DE ESTACA DE CONCRETO ARMADO, DIAMETROS DE ATÉ 40 CM. AF_05/2021</t>
  </si>
  <si>
    <t>ESCAVAÇÃO MANUAL PARA BLOCO DE COROAMENTO OU SAPATA (INCLUINDO ESCAVAÇÃO PARA COLOCAÇÃO DE FÔRMAS). AF_01/2024</t>
  </si>
  <si>
    <t>ESCAVAÇÃO MECANIZADA PARA BLOCO DE COROAMENTO OU SAPATA COM RETROESCAVADEIRA (INCLUINDO ESCAVAÇÃO PARA COLOCAÇÃO DE FÔRMAS). AF_01/2024</t>
  </si>
  <si>
    <t>ESCAVAÇÃO MECANIZADA DE VALA COM PROFUNDIDADE ATÉ 1,5 M (MÉDIA MONTANTE E JUSANTE/UMA COMPOSIÇÃO POR TRECHO), RETROESCAV. (0,26 M3), LARGURA DE 0,8 M A 1,5 M, EM SOLO DE 1A CATEGORIA, LOCAIS COM BAIXO NÍVEL DE INTERFERÊNCIA. AF_09/2024</t>
  </si>
  <si>
    <t>PREPARO DE FUNDO DE VALA COM LARGURA MENOR QUE 1,5 M (ACERTO DO SOLO NATURAL). AF_08/2020</t>
  </si>
  <si>
    <t>LASTRO DE CONCRETO MAGRO, APLICADO EM BLOCOS DE COROAMENTO OU SAPATAS. AF_01/2024</t>
  </si>
  <si>
    <t>FABRICAÇÃO, MONTAGEM E DESMONTAGEM DE FÔRMA PARA BLOCO DE COROAMENTO, EM MADEIRA SERRADA, E=25 MM, 4 UTILIZAÇÕES. AF_01/2024</t>
  </si>
  <si>
    <t>ARMAÇÃO DE BLOCO UTILIZANDO AÇO CA-60 DE 5 MM - MONTAGEM. AF_01/2024</t>
  </si>
  <si>
    <t>ARMAÇÃO DE BLOCO UTILIZANDO AÇO CA-50 DE 6,3 MM - MONTAGEM. AF_01/2024</t>
  </si>
  <si>
    <t>ARMAÇÃO DE BLOCO UTILIZANDO AÇO CA-50 DE 10 MM - MONTAGEM. AF_01/2024</t>
  </si>
  <si>
    <t>ARMAÇÃO DE BLOCO, SAPATA ISOLADA, VIGA BALDRAME E SAPATA CORRIDA UTILIZANDO AÇO CA-50 DE 12,5 MM - MONTAGEM. AF_01/2024</t>
  </si>
  <si>
    <t>ARMAÇÃO DE BLOCO, SAPATA ISOLADA E SAPATA CORRIDA UTILIZANDO AÇO CA-50 DE 20 MM - MONTAGEM. AF_01/2024</t>
  </si>
  <si>
    <t>CONCRETAGEM DE BLOCO DE COROAMENTO OU VIGA BALDRAME, FCK 30 MPA, COM USO DE BOMBA - LANÇAMENTO, ADENSAMENTO E ACABAMENTO. AF_01/2024</t>
  </si>
  <si>
    <t>REATERRO MECANIZADO DE VALA COM RETROESCAVADEIRA (CAPACIDADE DA CAÇAMBA   DA RETRO: 0,26 M³/POTÊNCIA: 88 HP), LARGURA 0,8 A 1,5 M, PROFUNDIDADE ATÉ 1,5 M, COM SOLO (SEM SUBSTITUIÇÃO) DE 1ª CATEGORIA, COM COMPACTADOR DE SOLOS DE PERCUSSÃO AF_08/2023</t>
  </si>
  <si>
    <t>CARGA, MANOBRA E DESCARGA DE SOLOS E MATERIAIS GRANULARES EM CAMINHÃO BASCULANTE 10 M³ - CARGA COM ESCAVADEIRA HIDRÁULICA (CAÇAMBA DE 1,20 M³ / 155 HP) E DESCARGA LIVRE (UNIDADE: M3). AF_07/2020</t>
  </si>
  <si>
    <t>TRANSPORTE COM CAMINHÃO BASCULANTE DE 10 M³, EM VIA URBANA PAVIMENTADA, DMT ATÉ 30 KM (UNIDADE: M3XKM). AF_07/2020</t>
  </si>
  <si>
    <t>IMPERMEABILIZAÇÃO DE SUPERFÍCIE COM EMULSÃO ASFÁLTICA, 2 DEMÃOS. AF_09/2023</t>
  </si>
  <si>
    <t>ESCAVAÇÃO MANUAL PARA VIGA BALDRAME OU SAPATA CORRIDA (INCLUINDO ESCAVAÇÃO PARA COLOCAÇÃO DE FÔRMAS). AF_01/2024</t>
  </si>
  <si>
    <t>ESCAVAÇÃO MECANIZADA PARA VIGA BALDRAME OU SAPATA CORRIDA COM MINI-ESCAVADEIRA (INCLUINDO ESCAVAÇÃO PARA COLOCAÇÃO DE FÔRMAS). AF_01/2024</t>
  </si>
  <si>
    <t>ARMAÇÃO DE SAPATA ISOLADA, VIGA BALDRAME E SAPATA CORRIDA UTILIZANDO AÇO CA-60 DE 5 MM - MONTAGEM. AF_01/2024</t>
  </si>
  <si>
    <t>ARMAÇÃO DE SAPATA ISOLADA, VIGA BALDRAME E SAPATA CORRIDA UTILIZANDO AÇO CA-50 DE 6,3 MM - MONTAGEM. AF_01/2024</t>
  </si>
  <si>
    <t>ARMAÇÃO DE SAPATA ISOLADA, VIGA BALDRAME E SAPATA CORRIDA UTILIZANDO AÇO CA-50 DE 8 MM - MONTAGEM. AF_01/2024</t>
  </si>
  <si>
    <t>ARMAÇÃO DE SAPATA ISOLADA, VIGA BALDRAME E SAPATA CORRIDA UTILIZANDO AÇO CA-50 DE 10 MM - MONTAGEM. AF_01/2024</t>
  </si>
  <si>
    <t>ARMAÇÃO DE BLOCO, SAPATA ISOLADA, VIGA BALDRAME E SAPATA CORRIDA UTILIZANDO AÇO CA-50 DE 16 MM - MONTAGEM. AF_01/2024</t>
  </si>
  <si>
    <t>FABRICAÇÃO, MONTAGEM E DESMONTAGEM DE FÔRMA PARA VIGA BALDRAME, EM MADEIRA SERRADA, E=25 MM, 4 UTILIZAÇÕES. AF_01/2024</t>
  </si>
  <si>
    <t>MONTAGEM E DESMONTAGEM DE FÔRMA DE PILARES RETANGULARES E ESTRUTURAS SIMILARES, PÉ-DIREITO SIMPLES, EM CHAPA DE MADEIRA COMPENSADA RESINADA, 8 UTILIZAÇÕES. AF_09/2020</t>
  </si>
  <si>
    <t>ARMAÇÃO DE PILAR OU VIGA DE ESTRUTURA CONVENCIONAL DE CONCRETO ARMADO UTILIZANDO AÇO CA-60 DE 5,0 MM - MONTAGEM. AF_06/2022</t>
  </si>
  <si>
    <t>ARMAÇÃO DE PILAR OU VIGA DE ESTRUTURA CONVENCIONAL DE CONCRETO ARMADO UTILIZANDO AÇO CA-50 DE 6,3 MM - MONTAGEM. AF_06/2022</t>
  </si>
  <si>
    <t>ARMAÇÃO DE PILAR OU VIGA DE ESTRUTURA CONVENCIONAL DE CONCRETO ARMADO UTILIZANDO AÇO CA-50 DE 10,0 MM - MONTAGEM. AF_06/2022</t>
  </si>
  <si>
    <t>ARMAÇÃO DE PILAR OU VIGA DE ESTRUTURA CONVENCIONAL DE CONCRETO ARMADO UTILIZANDO AÇO CA-50 DE 12,5 MM - MONTAGEM. AF_06/2022</t>
  </si>
  <si>
    <t>ARMAÇÃO DE PILAR OU VIGA DE ESTRUTURA CONVENCIONAL DE CONCRETO ARMADO UTILIZANDO AÇO CA-50 DE 20,0 MM - MONTAGEM. AF_06/2022</t>
  </si>
  <si>
    <t>CONCRETO USINADO BOMBEAVEL FCK=30MPA - BOMBEADO, LANÇADO E ADENSADO (REF . SINAPI 103672)</t>
  </si>
  <si>
    <t>MONTAGEM E DESMONTAGEM DE FÔRMA DE VIGA, ESCORAMENTO METÁLICO, PÉ-DIREITO SIMPLES, EM CHAPA DE MADEIRA RESINADA, 8 UTILIZAÇÕES. AF_09/2020</t>
  </si>
  <si>
    <t>ARMAÇÃO DE PILAR OU VIGA DE ESTRUTURA CONVENCIONAL DE CONCRETO ARMADO UTILIZANDO AÇO CA-50 DE 8,0 MM - MONTAGEM. AF_06/2022</t>
  </si>
  <si>
    <t>ARMAÇÃO DE PILAR OU VIGA DE ESTRUTURA CONVENCIONAL DE CONCRETO ARMADO UTILIZANDO AÇO CA-50 DE 16,0 MM - MONTAGEM. AF_06/2022</t>
  </si>
  <si>
    <t>ARMAÇÃO DE PILAR OU VIGA DE ESTRUTURA CONVENCIONAL DE CONCRETO ARMADO UTILIZANDO AÇO CA-50 DE 25,0 MM - MONTAGEM. AF_06/2022</t>
  </si>
  <si>
    <t>ARMAÇÃO DE LAJE DE ESTRUTURA CONVENCIONAL DE CONCRETO ARMADO UTILIZANDO AÇO CA-60 DE 5,0 MM - MONTAGEM. AF_06/2022</t>
  </si>
  <si>
    <t>ARMAÇÃO PARA EXECUÇÃO DE RADIER, PISO DE CONCRETO OU LAJE SOBRE SOLO, COM USO DE TELA Q-92. AF_09/2021</t>
  </si>
  <si>
    <t>ARMAÇÃO DE LAJE DE ESTRUTURA CONVENCIONAL DE CONCRETO ARMADO UTILIZANDO AÇO CA-60 DE 4,2 MM - MONTAGEM. AF_06/2022</t>
  </si>
  <si>
    <t>PASSANTE TIPO PEÇA EM POLIESTIRENO (ISOPOR), FIXADO EM LAJE, PARA PASSAGEM DE NO MÁXIMO 5 TUBOS DE 50 MM DE DIÂMETRO. AF_09/2023</t>
  </si>
  <si>
    <t>ARMAÇÃO DE LAJE DE ESTRUTURA CONVENCIONAL DE CONCRETO ARMADO UTILIZANDO AÇO CA-50 DE 6,3 MM - MONTAGEM. AF_06/2022</t>
  </si>
  <si>
    <t>ARMAÇÃO DE LAJE DE ESTRUTURA CONVENCIONAL DE CONCRETO ARMADO UTILIZANDO AÇO CA-50 DE 8,0 MM - MONTAGEM. AF_06/2022</t>
  </si>
  <si>
    <t>ALVENARIA DE VEDAÇÃO DE BLOCOS CERÂMICOS FURADOS NA HORIZONTAL DE 9X19X19 CM (ESPESSURA 9 CM) E ARGAMASSA DE ASSENTAMENTO COM PREPARO EM BETONEIRA. AF_12/2021</t>
  </si>
  <si>
    <t>PAREDE COM SISTEMA EM CHAPAS DE GESSO PARA DRYWALL, USO INTERNO, COM DUAS FACES SIMPLES E ESTRUTURA METÁLICA COM GUIAS SIMPLES PARA PAREDES COM ÁREA LÍQUIDA MAIOR OU IGUAL A 6 M2, COM VÃOS. AF_07/2023_PS</t>
  </si>
  <si>
    <t>INSTALAÇÃO DE ISOLAMENTO COM LÃ DE VIDRO EM PAREDE DRYWALL. AF_07/2023 (REF SINAPI 104725)</t>
  </si>
  <si>
    <t>DIVISORIA SANITÁRIA, TIPO CABINE, EM GRANITO CINZA POLIDO, ESP = 3CM, ASSENTADO COM ARGAMASSA COLANTE AC III-E, EXCLUSIVE FERRAGENS. AF_01/2021</t>
  </si>
  <si>
    <t>FORRO EM DRYWALL, PARA AMBIENTES COMERCIAIS, INCLUSIVE ESTRUTURA BIRECIONAL DE FIXAÇÃO. AF_08/2023_PS</t>
  </si>
  <si>
    <t>REVESTIMENTO CERÂMICO PARA PISO COM PLACAS TIPO PORCELANATO DE DIMENSÕES 80X80 CM APLICADA EM AMBIENTES DE ÁREA MAIOR QUE 10 M². AF_02/2023_PE</t>
  </si>
  <si>
    <t>PISO EM GRANILITE, MARMORITE OU GRANITINA EM AMBIENTES INTERNOS, COM ESPESSURA DE 8 MM, INCLUSO MISTURA EM BETONEIRA, COLOCAÇÃO DAS JUNTAS, APLICAÇÃO DO PISO, 4 POLIMENTOS COM POLITRIZ, ESTUCAMENTO, SELADOR E CERA. AF_06/2022</t>
  </si>
  <si>
    <t>PINTURA LÁTEX ACRÍLICA PREMIUM, APLICAÇÃO MANUAL EM PAREDES, DUAS DEMÃOS. AF_04/2023</t>
  </si>
  <si>
    <t>REVESTIMENTO CERÂMICO PARA PAREDES INTERNAS COM PLACAS TIPO ESMALTADA DE DIMENSÕES 33X45 CM APLICADAS NA ALTURA INTEIRA DAS PAREDES. AF_02/2023_PE</t>
  </si>
  <si>
    <t>APLICAÇÃO MANUAL DE PINTURA COM TINTA TEXTURIZADA ACRÍLICA EM PAREDES EXTERNAS DE CASAS, UMA COR. AF_03/2024</t>
  </si>
  <si>
    <t>CHAPISCO APLICADO EM ALVENARIAS E ESTRUTURAS DE CONCRETO INTERNAS, COM COLHER DE PEDREIRO.  ARGAMASSA TRAÇO 1:3 COM PREPARO EM BETONEIRA 400L. AF_10/2022</t>
  </si>
  <si>
    <t>EMBOÇO OU MASSA ÚNICA EM ARGAMASSA TRAÇO 1:2:8, PREPARO MECÂNICA COM BETONEIRA 400 L, APLICADA MANUALMENTE EM PANOS DE FACHADA COM PRESENÇA DE VÃOS, ESPESSURA DE 25 MM, ACESSO POR ANDAIME. AF_08/2022</t>
  </si>
  <si>
    <t>EMASSAMENTO COM MASSA LÁTEX, APLICAÇÃO EM PAREDE, DUAS DEMÃOS, LIXAMENTO MANUAL. AF_04/2023</t>
  </si>
  <si>
    <t>FUNDO SELADOR ACRÍLICO, APLICAÇÃO MANUAL EM TETO, UMA DEMÃO. AF_04/2023</t>
  </si>
  <si>
    <t>PINTURA LÁTEX ACRÍLICA PREMIUM, APLICAÇÃO MANUAL EM TETO, DUAS DEMÃOS. AF_04/2023</t>
  </si>
  <si>
    <t>JANELA DE ALUMÍNIO TIPO MAXIM-AR, BATENTE/ REQUADRO 3 A 14 CM, VIDRO INCLUSO, FIXAÇÃO COM PARAFUSO, SEM GUARNIÇÃO/ ALIZAR, DIMENSÕES 60X80 (A X L) CM, SEM ACABAMENTO, VEDAÇÃO COM SILICONE, EXCLUSIVE CONTRAMARCO - FORNECIMENTO E INSTALAÇÃO. AF_11/2024</t>
  </si>
  <si>
    <t>JANELA DE ALUMÍNIO DE CORRER COM 2 FOLHAS PARA VIDROS (VIDROS INCLUSOS), BATENTE/ REQUADRO 6 A 14 CM, ACABAMENTO COM ACETATO OU BRILHANTE, FIXAÇÃO COM PARAFUSO, SEM GUARNIÇÃO/ ALIZAR, DIMENSÕES 100X120 CM, VEDAÇÃO COM SILICONE, EXCLUSIVE CONTRAMARCO - FORNECIMENTO E INSTALAÇÃO. AF_11/2024</t>
  </si>
  <si>
    <t>JANELA DE ALUMÍNIO DE CORRER COM 4 FOLHAS PARA VIDROS (VIDROS INCLUSOS), COM BANDEIRA, BATENTE/ REQUADRO 6 A 14 CM, ACABAMENTO COM ACETATO OU BRILHANTE, FIXAÇÃO COM PARAFUSO, SEM GUARNIÇÃO/ ALIZAR, DIMENSÕES 150X120 CM, VEDAÇÃO COM SILICONE, EXCLUSIVE CONTRAMARCO - FORNECIMENTO E INSTALAÇÃO. AF_11/2024</t>
  </si>
  <si>
    <t>PORTA DE ALUMÍNIO DE ABRIR PARA VIDRO SEM GUARNIÇÃO, 87X210CM, FIXAÇÃO COM PARAFUSOS, INCLUSIVE VIDROS - FORNECIMENTO E INSTALAÇÃO. AF_12/2019</t>
  </si>
  <si>
    <t>PORTA COMPLETA DE MADEIRA 1 FL.0,70x1,60m REV.LAMIN.-SANITARIO</t>
  </si>
  <si>
    <t>KIT DE PORTA DE MADEIRA PARA PINTURA, SEMI-OCA (LEVE OU MÉDIA), PADRÃO MÉDIO, 80X210CM, ESPESSURA DE 3,5CM, ITENS INCLUSOS: DOBRADIÇAS, MONTAGEM E INSTALAÇÃO DO BATENTE, FECHADURA COM EXECUÇÃO DO FURO - FORNECIMENTO E INSTALAÇÃO. AF_12/2019</t>
  </si>
  <si>
    <t>BARRA DE APOIO PARA BANHEIRO ALUMINIO POLIDO 40cm +PARAFUSO</t>
  </si>
  <si>
    <t>PORTA PIVOTANTE DE VIDRO TEMPERADO, 90X210 CM, ESPESSURA 10 MM, INCLUSIVE ACESSÓRIOS. AF_01/2021</t>
  </si>
  <si>
    <t>ESPELHO CRISTAL, ESPESSURA 4MM, COM PARAFUSOS DE FIXACAO, SEM MOLDURA</t>
  </si>
  <si>
    <t>INSTALAÇÃO DE VIDRO LAMINADO, E = 8 MM (4+4), ENCAIXADO EM PERFIL U. AF_01/2021_PS</t>
  </si>
  <si>
    <t>PINGADEIRA CONCRETO PARA TOPO DE MUROS 0,20m</t>
  </si>
  <si>
    <t>BANCADA EM GRANITO CINZA ANDORINHA</t>
  </si>
  <si>
    <t>PEDRA IRREGULAR DE GRANITO PARA REVESTIMENTO DE PAREDES</t>
  </si>
  <si>
    <t>IMPERMEABILIZAÇÃO DE SUPERFÍCIE COM MANTA ASFÁLTICA, UMA CAMADA, INCLUSIVE APLICAÇÃO DE PRIMER ASFÁLTICO, E=4MM. AF_09/2023</t>
  </si>
  <si>
    <t>TUBO, PVC, SOLDÁVEL, DE 25MM, INSTALADO EM RAMAL OU SUB-RAMAL DE ÁGUA - FORNECIMENTO E INSTALAÇÃO. AF_06/2022</t>
  </si>
  <si>
    <t>TUBO, PVC, SOLDÁVEL, DE 32MM, INSTALADO EM RAMAL OU SUB-RAMAL DE ÁGUA - FORNECIMENTO E INSTALAÇÃO. AF_06/2022</t>
  </si>
  <si>
    <t>TUBO, PVC, SOLDÁVEL, DE 50MM, INSTALADO EM RAMAL DE DISTRIBUIÇÃO DE ÁGUA - FORNECIMENTO E INSTALAÇÃO. AF_06/2022</t>
  </si>
  <si>
    <t>REGISTRO DE GAVETA BRUTO, LATÃO, ROSCÁVEL, 1" - FORNECIMENTO E INSTALAÇÃO. AF_08/2021</t>
  </si>
  <si>
    <t>JOELHO 90 GRAUS, PVC, SOLDÁVEL, DN 25MM, INSTALADO EM RAMAL OU SUB-RAMAL DE ÁGUA - FORNECIMENTO E INSTALAÇÃO. AF_06/2022</t>
  </si>
  <si>
    <t>JOELHO 90 GRAUS COM BUCHA DE LATÃO, PVC, SOLDÁVEL, DN 25MM, X 3/4  INSTALADO EM RAMAL OU SUB-RAMAL DE ÁGUA - FORNECIMENTO E INSTALAÇÃO. AF_06/2022</t>
  </si>
  <si>
    <t>TE, PVC, SOLDÁVEL, DN 25MM, INSTALADO EM RAMAL OU SUB-RAMAL DE ÁGUA - FORNECIMENTO E INSTALAÇÃO. AF_06/2022</t>
  </si>
  <si>
    <t>REGISTRO DE GAVETA BRUTO, LATÃO, ROSCÁVEL, 1 1/4" - FORNECIMENTO E INSTALAÇÃO. AF_08/2021</t>
  </si>
  <si>
    <t>ADAPTADOR CURTO COM BOLSA E ROSCA PARA REGISTRO, PVC, SOLDÁVEL, DN 25MM X 3/4 , INSTALADO EM RAMAL OU SUB-RAMAL DE ÁGUA - FORNECIMENTO E INSTALAÇÃO. AF_06/2022</t>
  </si>
  <si>
    <t>ADAPTADOR CURTO COM BOLSA E ROSCA PARA REGISTRO, PVC, SOLDÁVEL, DN 32MM X 1 , INSTALADO EM RAMAL OU SUB-RAMAL DE ÁGUA - FORNECIMENTO E INSTALAÇÃO. AF_06/2022</t>
  </si>
  <si>
    <t>CURVA 90 GRAUS, PVC, SOLDÁVEL, DN 25MM, INSTALADO EM RAMAL OU SUB-RAMAL DE ÁGUA - FORNECIMENTO E INSTALAÇÃO. AF_06/2022</t>
  </si>
  <si>
    <t>CURVA DE TRANSPOSIÇÃO, PVC, SOLDÁVEL, DN 25MM, INSTALADO EM RAMAL OU SUB-RAMAL DE ÁGUA   FORNECIMENTO E INSTALAÇÃO. AF_06/2022</t>
  </si>
  <si>
    <t>JOELHO 90 GRAUS, PVC, SOLDÁVEL, DN 32MM, INSTALADO EM RAMAL OU SUB-RAMAL DE ÁGUA - FORNECIMENTO E INSTALAÇÃO. AF_06/2022</t>
  </si>
  <si>
    <t>LUVA COM BUCHA DE LATÃO, PVC, SOLDÁVEL, DN 25MM X 3/4 , INSTALADO EM RAMAL OU SUB-RAMAL DE ÁGUA - FORNECIMENTO E INSTALAÇÃO. AF_06/2022</t>
  </si>
  <si>
    <t>TÊ COM BUCHA DE LATÃO NA BOLSA CENTRAL, PVC, SOLDÁVEL, DN 25MM X 3/4 , INSTALADO EM RAMAL OU SUB-RAMAL DE ÁGUA - FORNECIMENTO E INSTALAÇÃO. AF_06/2022</t>
  </si>
  <si>
    <t>TÊ COM BUCHA DE LATÃO NA BOLSA CENTRAL, PVC, SOLDÁVEL, DN 32MM X 3/4 , INSTALADO EM RAMAL OU SUB-RAMAL DE ÁGUA - FORNECIMENTO E INSTALAÇÃO. AF_06/2022</t>
  </si>
  <si>
    <t>TÊ DE REDUÇÃO, PVC, SOLDÁVEL, DN 32MM X 25MM, INSTALADO EM RAMAL OU SUB-RAMAL DE ÁGUA - FORNECIMENTO E INSTALAÇÃO. AF_06/2022</t>
  </si>
  <si>
    <t>TUBO PVC, SERIE NORMAL, ESGOTO PREDIAL, DN 40 MM, FORNECIDO E INSTALADO EM RAMAL DE DESCARGA OU RAMAL DE ESGOTO SANITÁRIO. AF_08/2022</t>
  </si>
  <si>
    <t>TUBO PVC, SERIE NORMAL, ESGOTO PREDIAL, DN 50 MM, FORNECIDO E INSTALADO EM RAMAL DE DESCARGA OU RAMAL DE ESGOTO SANITÁRIO. AF_08/2022</t>
  </si>
  <si>
    <t>TUBO PVC, SERIE NORMAL, ESGOTO PREDIAL, DN 75 MM, FORNECIDO E INSTALADO EM RAMAL DE DESCARGA OU RAMAL DE ESGOTO SANITÁRIO. AF_08/2022</t>
  </si>
  <si>
    <t>TUBO PVC, SERIE NORMAL, ESGOTO PREDIAL, DN 100 MM, FORNECIDO E INSTALADO EM RAMAL DE DESCARGA OU RAMAL DE ESGOTO SANITÁRIO. AF_08/2022</t>
  </si>
  <si>
    <t>TUBO PVC, SERIE NORMAL, ESGOTO PREDIAL, DN 150 MM, FORNECIDO E INSTALADO EM SUBCOLETOR AÉREO DE ESGOTO SANITÁRIO. AF_08/2022</t>
  </si>
  <si>
    <t>BUCHA DE REDUÇÃO LONGA, PVC, SÉRIE NORMAL, ESGOTO PREDIAL, DN 50 X 40 MM, JUNTA SOLDÁVEL E ELÁSTICA, FORNECIDO E INSTALADO EM RAMAL DE DESCARGA OU RAMAL DE ESGOTO SANITÁRIO. AF_08/2022</t>
  </si>
  <si>
    <t>CAP, PVC, SÉRIE NORMAL, ESGOTO PREDIAL, DN 100 MM, JUNTA ELÁSTICA, FORNECIDO E INSTALADO EM SUBCOLETOR AÉREO DE ESGOTO SANITÁRIO. AF_08/2022</t>
  </si>
  <si>
    <t>JOELHO 45 GRAUS, PVC, SERIE NORMAL, ESGOTO PREDIAL, DN 40 MM, JUNTA SOLDÁVEL, FORNECIDO E INSTALADO EM RAMAL DE DESCARGA OU RAMAL DE ESGOTO SANITÁRIO. AF_08/2022</t>
  </si>
  <si>
    <t>JOELHO 45 GRAUS, PVC, SERIE NORMAL, ESGOTO PREDIAL, DN 50 MM, JUNTA ELÁSTICA, FORNECIDO E INSTALADO EM RAMAL DE DESCARGA OU RAMAL DE ESGOTO SANITÁRIO. AF_08/2022</t>
  </si>
  <si>
    <t>JOELHO 45 GRAUS, PVC, SERIE NORMAL, ESGOTO PREDIAL, DN 100 MM, JUNTA ELÁSTICA, FORNECIDO E INSTALADO EM RAMAL DE DESCARGA OU RAMAL DE ESGOTO SANITÁRIO. AF_08/2022</t>
  </si>
  <si>
    <t>JOELHO 90 GRAUS, PVC, SERIE NORMAL, ESGOTO PREDIAL, DN 40 MM, JUNTA SOLDÁVEL, FORNECIDO E INSTALADO EM RAMAL DE DESCARGA OU RAMAL DE ESGOTO SANITÁRIO. AF_08/2022</t>
  </si>
  <si>
    <t>JOELHO 90 GRAUS, PVC, SERIE NORMAL, ESGOTO PREDIAL, DN 50 MM, JUNTA ELÁSTICA, FORNECIDO E INSTALADO EM RAMAL DE DESCARGA OU RAMAL DE ESGOTO SANITÁRIO. AF_08/2022</t>
  </si>
  <si>
    <t>JOELHO 90 GRAUS, PVC, SERIE NORMAL, ESGOTO PREDIAL, DN 75 MM, JUNTA ELÁSTICA, FORNECIDO E INSTALADO EM RAMAL DE DESCARGA OU RAMAL DE ESGOTO SANITÁRIO. AF_08/2022</t>
  </si>
  <si>
    <t>JOELHO 90 GRAUS, PVC, SERIE NORMAL, ESGOTO PREDIAL, DN 100 MM, JUNTA ELÁSTICA, FORNECIDO E INSTALADO EM RAMAL DE DESCARGA OU RAMAL DE ESGOTO SANITÁRIO. AF_08/2022</t>
  </si>
  <si>
    <t>JUNÇÃO SIMPLES, PVC, SERIE NORMAL, ESGOTO PREDIAL, DN 50 X 50 MM, JUNTA ELÁSTICA, FORNECIDO E INSTALADO EM RAMAL DE DESCARGA OU RAMAL DE ESGOTO SANITÁRIO. AF_08/2022</t>
  </si>
  <si>
    <t>JUNÇÃO DE REDUÇÃO INVERTIDA, PVC, SÉRIE NORMAL, ESGOTO PREDIAL, DN 100 X 50 MM, JUNTA ELÁSTICA, FORNECIDO E INSTALADO EM RAMAL DE DESCARGA OU RAMAL DE ESGOTO SANITÁRIO. AF_08/2022</t>
  </si>
  <si>
    <t>JUNÇÃO SIMPLES, PVC, SERIE NORMAL, ESGOTO PREDIAL, DN 100 X 100 MM, JUNTA ELÁSTICA, FORNECIDO E INSTALADO EM RAMAL DE DESCARGA OU RAMAL DE ESGOTO SANITÁRIO. AF_08/2022</t>
  </si>
  <si>
    <t>LUVA SIMPLES, PVC, SERIE NORMAL, ESGOTO PREDIAL, DN 50 MM, JUNTA ELÁSTICA, FORNECIDO E INSTALADO EM RAMAL DE DESCARGA OU RAMAL DE ESGOTO SANITÁRIO. AF_08/2022</t>
  </si>
  <si>
    <t>LUVA SIMPLES, PVC, SERIE NORMAL, ESGOTO PREDIAL, DN 75 MM, JUNTA ELÁSTICA, FORNECIDO E INSTALADO EM RAMAL DE DESCARGA OU RAMAL DE ESGOTO SANITÁRIO. AF_08/2022</t>
  </si>
  <si>
    <t>LUVA SIMPLES, PVC, SERIE NORMAL, ESGOTO PREDIAL, DN 100 MM, JUNTA ELÁSTICA, FORNECIDO E INSTALADO EM RAMAL DE DESCARGA OU RAMAL DE ESGOTO SANITÁRIO. AF_08/2022</t>
  </si>
  <si>
    <t>TERMINAL DE VENTILAÇÃO, PVC, SÉRIE NORMAL, ESGOTO PREDIAL, DN 50 MM, JUNTA SOLDÁVEL, FORNECIDO E INSTALADO EM PRUMADA DE ESGOTO SANITÁRIO OU VENTILAÇÃO. AF_08/2022</t>
  </si>
  <si>
    <t>TE, PVC, SERIE NORMAL, ESGOTO PREDIAL, DN 40 X 40 MM, JUNTA SOLDÁVEL, FORNECIDO E INSTALADO EM RAMAL DE DESCARGA OU RAMAL DE ESGOTO SANITÁRIO. AF_08/2022</t>
  </si>
  <si>
    <t>TE, PVC, SERIE NORMAL, ESGOTO PREDIAL, DN 50 X 50 MM, JUNTA ELÁSTICA, FORNECIDO E INSTALADO EM RAMAL DE DESCARGA OU RAMAL DE ESGOTO SANITÁRIO. AF_08/2022</t>
  </si>
  <si>
    <t>TE, PVC, SÉRIE NORMAL, ESGOTO PREDIAL, DN 100 X 50 MM, JUNTA ELÁSTICA, FORNECIDO E INSTALADO EM RAMAL DE DESCARGA OU RAMAL DE ESGOTO SANITÁRIO. AF_08/2022</t>
  </si>
  <si>
    <t>TE, PVC, SERIE NORMAL, ESGOTO PREDIAL, DN 75 X 75 MM, JUNTA ELÁSTICA, FORNECIDO E INSTALADO EM RAMAL DE DESCARGA OU RAMAL DE ESGOTO SANITÁRIO. AF_08/2022</t>
  </si>
  <si>
    <t>JOELHO 45 GRAUS, PVC, SERIE NORMAL, ESGOTO PREDIAL, DN 75 MM, JUNTA ELÁSTICA, FORNECIDO E INSTALADO EM RAMAL DE DESCARGA OU RAMAL DE ESGOTO SANITÁRIO. AF_08/2022</t>
  </si>
  <si>
    <t>JUNÇÃO DE REDUCAO INVERTIDA, PVC, SÉRIE NORMAL, ESGOTO PREDIAL, DN 100 X 75 MM, JUNTA ELÁSTICA, FORNECIDO E INSTALADO EM RAMAL DE DESCARGA OU RAMAL DE ESGOTO SANITÁRIO. AF_08/2022</t>
  </si>
  <si>
    <t>TE DE REDUÇÃO, PVC, SOLDÁVEL, DN 75MM X 50MM, INSTALADO EM PRUMADA DE ÁGUA - FORNECIMENTO E INSTALAÇÃO. AF_06/2022</t>
  </si>
  <si>
    <t>CURVA CURTA 90 GRAUS, PVC, SERIE NORMAL, ESGOTO PREDIAL, DN 75 MM, JUNTA ELÁSTICA, FORNECIDO E INSTALADO EM RAMAL DE DESCARGA OU RAMAL DE ESGOTO SANITÁRIO. AF_08/2022</t>
  </si>
  <si>
    <t>CURVA CURTA 90 GRAUS, PVC, SERIE NORMAL, ESGOTO PREDIAL, DN 100 MM, JUNTA ELÁSTICA, FORNECIDO E INSTALADO EM RAMAL DE DESCARGA OU RAMAL DE ESGOTO SANITÁRIO. AF_08/2022</t>
  </si>
  <si>
    <t>CAIXA ENTERRADA HIDRÁULICA RETANGULAR, EM ALVENARIA COM BLOCOS DE CONCRETO, DIMENSÕES INTERNAS: 0,6X0,6X0,6 M PARA REDE DE ESGOTO. AF_12/2020</t>
  </si>
  <si>
    <t>CAIXA SIFONADA, PVC, DN 150 X 185 X 75 MM, JUNTA ELÁSTICA, FORNECIDA E INSTALADA EM RAMAL DE DESCARGA OU EM RAMAL DE ESGOTO SANITÁRIO. AF_08/2022</t>
  </si>
  <si>
    <t>CAIXA SIFONADA, COM GRELHA REDONDA, PVC, DN 150 X 150 X 50 MM, JUNTA SOLDÁVEL, FORNECIDA E INSTALADA EM RAMAL DE DESCARGA OU EM RAMAL DE ESGOTO SANITÁRIO. AF_08/2022</t>
  </si>
  <si>
    <t>CAIXA DE GORDURA SIMPLES (CAPACIDADE: 36 L), RETANGULAR, EM ALVENARIA COM BLOCOS DE CONCRETO, DIMENSÕES INTERNAS = 0,2X0,4 M, ALTURA INTERNA = 0,8 M. AF_12/2020</t>
  </si>
  <si>
    <t>BEBEDOURO DE PRESSAO ACESSIVEL SUSPENSO EM INOX C/ BRAILLE</t>
  </si>
  <si>
    <t>Barra de apoio, reta, fixa, em aço inox, l=40cm, d=1 1/4", Jackwal ou similar</t>
  </si>
  <si>
    <t>VASO SANITÁRIO SIFONADO COM CAIXA ACOPLADA LOUÇA BRANCA, INCLUSO ENGATE FLEXÍVEL EM PLÁSTICO BRANCO, 1/2  X 40CM - FORNECIMENTO E INSTALAÇÃO. AF_01/2020</t>
  </si>
  <si>
    <t>SISTEMA ALARME-BOTAO DE EMERGENCIA COM TRAVA</t>
  </si>
  <si>
    <t>CUBA DE EMBUTIR DE AÇO INOXIDÁVEL MÉDIA, INCLUSO VÁLVULA TIPO AMERICANA E SIFÃO TIPO GARRAFA EM METAL CROMADO - FORNECIMENTO E INSTALAÇÃO. AF_01/2020</t>
  </si>
  <si>
    <t>CUBA DE EMBUTIR OVAL EM LOUÇA BRANCA, 35 X 50CM OU EQUIVALENTE, INCLUSO VÁLVULA E SIFÃO TIPO GARRAFA EM METAL CROMADO - FORNECIMENTO E INSTALAÇÃO. AF_01/2020</t>
  </si>
  <si>
    <t>Dispenser para toalha interfolhada</t>
  </si>
  <si>
    <t>SABONETEIRA PLASTICA TIPO DISPENSER PARA SABONETE LIQUIDO COM RESERVATORIO 800 A 1500 ML, INCLUSO FIXAÇÃO. AF_01/2020</t>
  </si>
  <si>
    <t>LAVATORIO SUSPENSO ECO 40C30CM CELITE COM METAIS</t>
  </si>
  <si>
    <t>LAVATORIO SUSPENSO MASTER DE CANTO COM MESA L76.17 DECA</t>
  </si>
  <si>
    <t>MICTÓRIO SIFONADO LOUÇA BRANCA - PADRÃO MÉDIO - FORNECIMENTO E INSTALAÇÃO. AF_01/2020</t>
  </si>
  <si>
    <t>PAPELEIRA DE PAREDE EM METAL CROMADO SEM TAMPA, INCLUSO FIXAÇÃO. AF_01/2020</t>
  </si>
  <si>
    <t>TORNEIRA CROMADA TUBO MÓVEL, DE MESA, 1/2" OU 3/4", PARA PIA DE COZINHA, PADRÃO ALTO - FORNECIMENTO E INSTALAÇÃO. AF_01/2020</t>
  </si>
  <si>
    <t>TANQUE DE LOUÇA BRANCA COM COLUNA, 30L OU EQUIVALENTE, INCLUSO SIFÃO FLEXÍVEL EM PVC, VÁLVULA METÁLICA E TORNEIRA DE METAL CROMADO PADRÃO MÉDIO - FORNECIMENTO E INSTALAÇÃO. AF_01/2020</t>
  </si>
  <si>
    <t>BARRA DE APOIO RETA, EM ACO INOX POLIDO, COMPRIMENTO 70 CM,  FIXADA NA PAREDE - FORNECIMENTO E INSTALAÇÃO. AF_01/2020</t>
  </si>
  <si>
    <t>BARRA DE APOIO RETA, EM ACO INOX POLIDO, COMPRIMENTO 80 CM,  FIXADA NA PAREDE - FORNECIMENTO E INSTALAÇÃO. AF_01/2020</t>
  </si>
  <si>
    <t>TORNEIRA CROMADA DE MESA PARA LAVATORIO, TIPO MONOCOMANDO. AF_01/2020</t>
  </si>
  <si>
    <t>TORNEIRA CROMADA DE MESA PARA LAVATÓRIO COM SENSOR DE PRESENCA. AF_01/2020</t>
  </si>
  <si>
    <t>TUBO PVC, SÉRIE R, ÁGUA PLUVIAL, DN 100 MM, FORNECIDO E INSTALADO EM RAMAL DE ENCAMINHAMENTO. AF_06/2022</t>
  </si>
  <si>
    <t>TUBO PVC, SÉRIE R, ÁGUA PLUVIAL, DN 150 MM, FORNECIDO E INSTALADO EM RAMAL DE ENCAMINHAMENTO. AF_06/2022</t>
  </si>
  <si>
    <t>CANALETA MEIA CANA PRÉ-MOLDADA DE CONCRETO (D = 20 CM) - FORNECIMENTO E INSTALAÇÃO. AF_08/2021</t>
  </si>
  <si>
    <t>JOELHO 45 GRAUS, PVC, SERIE R, ÁGUA PLUVIAL, DN 150 MM, JUNTA ELÁSTICA, FORNECIDO E INSTALADO EM RAMAL DE ENCAMINHAMENTO. AF_06/2022</t>
  </si>
  <si>
    <t>JOELHO 90 GRAUS, PVC, SERIE R, ÁGUA PLUVIAL, DN 100 MM, JUNTA ELÁSTICA, FORNECIDO E INSTALADO EM RAMAL DE ENCAMINHAMENTO. AF_06/2022</t>
  </si>
  <si>
    <t>LUVA SIMPLES, PVC, SÉRIE NORMAL, ESGOTO PREDIAL, DN 150 MM, JUNTA ELÁSTICA, FORNECIDO E INSTALADO EM SUBCOLETOR AÉREO DE ESGOTO SANITÁRIO. AF_08/2022</t>
  </si>
  <si>
    <t>LUVA SIMPLES, PVC, SERIE R, ÁGUA PLUVIAL, DN 100 MM, JUNTA ELÁSTICA, FORNECIDO E INSTALADO EM RAMAL DE ENCAMINHAMENTO. AF_06/2022</t>
  </si>
  <si>
    <t>LUVA SIMPLES, PVC, SERIE R, ÁGUA PLUVIAL, DN 150 MM, JUNTA ELÁSTICA, FORNECIDO E INSTALADO EM RAMAL DE ENCAMINHAMENTO. AF_06/2022</t>
  </si>
  <si>
    <t>RALO SEMISFERICO FERRO FUNDIDO 150 x 150mm</t>
  </si>
  <si>
    <t>REDUÇÃO EXCÊNTRICA, PVC, SERIE R, ÁGUA PLUVIAL, DN 150 X 100 MM, JUNTA ELÁSTICA, FORNECIDO E INSTALADO EM RAMAL DE ENCAMINHAMENTO. AF_06/2022</t>
  </si>
  <si>
    <t>TE, PVC, SERIE NORMAL, ESGOTO PREDIAL, DN 100 X 100 MM, JUNTA ELÁSTICA, FORNECIDO E INSTALADO EM RAMAL DE DESCARGA OU RAMAL DE ESGOTO SANITÁRIO. AF_08/2022</t>
  </si>
  <si>
    <t>TÊ, PVC, SERIE R, ÁGUA PLUVIAL, DN 150 X 150 MM, JUNTA ELÁSTICA, FORNECIDO E INSTALADO EM CONDUTORES VERTICAIS DE ÁGUAS PLUVIAIS. AF_06/2022</t>
  </si>
  <si>
    <t>RALO SIFONADO, PVC, DN 100 X 40 MM, JUNTA SOLDÁVEL, FORNECIDO E INSTALADO EM RAMAIS DE ENCAMINHAMENTO DE ÁGUA PLUVIAL. AF_06/2022</t>
  </si>
  <si>
    <t>CAIXA ENTERRADA RETENTORA DE AREIA RETANGULAR, EM ALVENARIA COM BLOCOS DE CONCRETO, DIMENSÕES INTERNAS: 1,00 X 1,00 X 1,20 M, EXCLUINDO TAMPÃO. AF_12/2020</t>
  </si>
  <si>
    <t>TAMPA PARA CAIXA TIPO R1, EM FERRO FUNDIDO, DIMENSÕES INTERNAS: 0,40 X 0,60 M - FORNECIMENTO E INSTALAÇÃO. AF_12/2020</t>
  </si>
  <si>
    <t>EXTINTOR PO QUIMICO SECO 6kg ABC NBR 15808:2017</t>
  </si>
  <si>
    <t>SUPORTE DE PISO PARA EXTINTOR DE INCENDIO</t>
  </si>
  <si>
    <t>BASE DECORATIVA PARA EXTINTORES</t>
  </si>
  <si>
    <t>EXTINTOR DE INCÊNDIO PORTÁTIL COM CARGA DE CO2 DE 6 KG, CLASSE BC - FORNECIMENTO E INSTALAÇÃO. AF_10/2020_PE</t>
  </si>
  <si>
    <t>PLACA FOTOLUMINESCENTE PARA SINALIZAÇÃO DE EMERGÊNCIA, TIPO "E1", DIMENSÃO (300X300)MM, INCLUSIVE FIXAÇÃO</t>
  </si>
  <si>
    <t>PLACA FOTOLUMINESCENTE PARA SINALIZAÇÃO DE EMERGÊNCIA, TIPO "E2", DIMENSÃO (150X100)MM, INCLUSIVE FIXAÇÃO</t>
  </si>
  <si>
    <t>PLACA FOTOLUMINESCENTE PARA SINALIZAÇÃO DE EMERGÊNCIA, TIPO "E7", DIMENSÃO (300X300)MM, INCLUSIVE FIXAÇÃO</t>
  </si>
  <si>
    <t>PLACA FOTOLUMINESCENTE PARA SINALIZAÇÃO DE EMERGÊNCIA, TIPO "S1", DIMENSÃO (380X190)MM, INCLUSIVE FIXAÇÃO</t>
  </si>
  <si>
    <t>PLACA FOTOLUMINESCENTE PARA SINALIZAÇÃO DE EMERGÊNCIA, TIPO "E5", DIMENSÃO (300X300)MM, INCLUSIVE FIXAÇÃO</t>
  </si>
  <si>
    <t>PLACA FOTOLUMINESCENTE PARA SINALIZAÇÃO DE EMERGÊNCIA, TIPO "S3", DIMENSÃO (380X190)MM, INCLUSIVE FIXAÇÃO</t>
  </si>
  <si>
    <t>PLACA FOTOLUMINESCENTE PARA SINALIZAÇÃO DE EMERGÊNCIA, TIPO "S12", DIMENSÃO (380X190)MM, INCLUSIVE FIXAÇÃO</t>
  </si>
  <si>
    <t>BOTAO DE ALARME INCENDIO ACIONAMENTO MANUAL COM QUEBRA VIDRO</t>
  </si>
  <si>
    <t>ABRIGO PARA HIDRANTE, 90X60X30CM, COM REGISTRO GLOBO ANGULAR 45 GRAUS 2 1/2", ADAPTADOR STORZ 2 1/2", MANGUEIRA DE INCÊNDIO 20M, REDUÇÃO 2 1/2" X 1 1/2" E ESGUICHO EM LATÃO 1 1/2" - FORNECIMENTO E INSTALAÇÃO. AF_10/2020</t>
  </si>
  <si>
    <t>CONJUNTO DE MANGUEIRA PARA COMBATE A INCÊNDIO EM FIBRA DE POLIESTER PURA, COM 1.1/2", REVESTIDA INTERNAMENTE, COMPRIMENTO DE 15M - FORNECIMENTO E INSTALAÇÃO. AF_10/2020</t>
  </si>
  <si>
    <t>ELETRODUTO FLEXÍVEL CORRUGADO REFORÇADO, PVC, DN 20 MM (1/2"), PARA CIRCUITOS TERMINAIS, INSTALADO EM PAREDE - FORNECIMENTO E INSTALAÇÃO. AF_03/2023</t>
  </si>
  <si>
    <t>ELETRODUTO FLEXÍVEL CORRUGADO REFORÇADO, PVC, DN 32 MM (1"), PARA CIRCUITOS TERMINAIS, INSTALADO EM PAREDE - FORNECIMENTO E INSTALAÇÃO. AF_03/2023</t>
  </si>
  <si>
    <t>ELETRODUTO FLEXÍVEL CORRUGADO, PVC, DN 20 MM (1/2"), PARA CIRCUITOS TERMINAIS, INSTALADO EM PAREDE - FORNECIMENTO E INSTALAÇÃO. AF_03/2023</t>
  </si>
  <si>
    <t>ELETRODUTO FLEXÍVEL CORRUGADO, PVC, DN 25 MM (3/4"), PARA CIRCUITOS TERMINAIS, INSTALADO EM PAREDE - FORNECIMENTO E INSTALAÇÃO. AF_03/2023</t>
  </si>
  <si>
    <t>ELETRODUTO FLEXÍVEL CORRUGADO, PVC, DN 32 MM (1"), PARA CIRCUITOS TERMINAIS, INSTALADO EM PAREDE - FORNECIMENTO E INSTALAÇÃO. AF_03/2023</t>
  </si>
  <si>
    <t>ELETRODUTO GALVANIZADO NBR 5597 25mm 1""</t>
  </si>
  <si>
    <t>ELETRODUTO GALVANIZADO NBR 5597 32mm 1.1/4""</t>
  </si>
  <si>
    <t>ELETRODUTO GALVANIZADO NBR 5597 40mm 1.1/2""</t>
  </si>
  <si>
    <t>ELETRODUTO GALVANIZADO NBR 5597 50mm 2""</t>
  </si>
  <si>
    <t>ELETRODUTO FLEXÍVEL CORRUGADO, PEAD, DN 40 MM (1 1/4"), PARA CIRCUITOS TERMINAIS, INSTALADO EM PAREDE - FORNECIMENTO E INSTALAÇÃO. AF_03/2023</t>
  </si>
  <si>
    <t>ELETRODUTO RÍGIDO ROSCÁVEL, PVC, DN 20 MM (1/2"), PARA CIRCUITOS TERMINAIS, INSTALADO EM PAREDE - FORNECIMENTO E INSTALAÇÃO. AF_03/2023</t>
  </si>
  <si>
    <t>ELETRODUTO RÍGIDO ROSCÁVEL, PVC, DN 25 MM (3/4"), PARA CIRCUITOS TERMINAIS, INSTALADO EM PAREDE - FORNECIMENTO E INSTALAÇÃO. AF_03/2023</t>
  </si>
  <si>
    <t>ELETRODUTO RÍGIDO ROSCÁVEL, PVC, DN 32 MM (1"), PARA CIRCUITOS TERMINAIS, INSTALADO EM PAREDE - FORNECIMENTO E INSTALAÇÃO. AF_03/2023</t>
  </si>
  <si>
    <t>ELETROCALHA PERFURADA TIPO ""U"" 200X100 CHAPA 22 SEM TAMPA</t>
  </si>
  <si>
    <t>ELETROCALHA PERFURADA TIPO ""U"" 100X50 CHAPA 20 SEM TAMPA</t>
  </si>
  <si>
    <t>PERFILADO PERFURADO 38x38x6000mm CHAPA 22</t>
  </si>
  <si>
    <t>CABO DE COBRE FLEXÍVEL ISOLADO, 2,5 MM², ANTI-CHAMA 0,6/1,0 KV, PARA CIRCUITOS TERMINAIS - FORNECIMENTO E INSTALAÇÃO. AF_03/2023</t>
  </si>
  <si>
    <t>CABO DE COBRE FLEXÍVEL ISOLADO, 4 MM², ANTI-CHAMA 0,6/1,0 KV, PARA CIRCUITOS TERMINAIS - FORNECIMENTO E INSTALAÇÃO. AF_03/2023</t>
  </si>
  <si>
    <t>CABO DE COBRE FLEXÍVEL ISOLADO, 6 MM², ANTI-CHAMA 0,6/1,0 KV, PARA CIRCUITOS TERMINAIS - FORNECIMENTO E INSTALAÇÃO. AF_03/2023</t>
  </si>
  <si>
    <t>CABO DE COBRE FLEXÍVEL, CLASSE 5, ISOLAMENTO TIPO EPR/HEPR, NÃO HALOGENADO, ANTICHAMA, TERMOFIXO, UNIPOLAR, SEÇÃO 2,5 MM2, 90°C, 0,6/1KV</t>
  </si>
  <si>
    <t>CABO DE COBRE FLEXÍVEL, CLASSE 5, ISOLAMENTO TIPO EPR/HEPR, NÃO HALOGENADO, ANTICHAMA, TERMOFIXO, UNIPOLAR, SEÇÃO 4 MM2, 90°C, 0,6/1KV</t>
  </si>
  <si>
    <t>CABO DE COBRE FLEXÍVEL, CLASSE 5, ISOLAMENTO TIPO EPR/HEPR, NÃO HALOGENADO, ANTICHAMA, TERMOFIXO, UNIPOLAR, SEÇÃO 6 MM2, 90°C, 0,6/1KV</t>
  </si>
  <si>
    <t>CABO DE COBRE ISOLADO, 10 MM², ANTI-CHAMA 0,6/1 KV, INSTALADO EM ELETROCALHA OU PERFILADO - FORNECIMENTO E INSTALAÇÃO. AF_10/2020</t>
  </si>
  <si>
    <t>CABO DE COBRE ISOLADO, 16 MM², ANTI-CHAMA 0,6/1 KV, INSTALADO EM ELETROCALHA OU PERFILADO - FORNECIMENTO E INSTALAÇÃO. AF_10/2020</t>
  </si>
  <si>
    <t>CABO DE COBRE ISOLADO, 25 MM², ANTI-CHAMA 0,6/1 KV, INSTALADO EM ELETROCALHA OU PERFILADO - FORNECIMENTO E INSTALAÇÃO. AF_10/2020</t>
  </si>
  <si>
    <t>SAIDA HORIZONTAL PARA ELETRODUTO 1 1/2""</t>
  </si>
  <si>
    <t>SAIDA HORIZONTAL PARA ELETRODUTO 1""</t>
  </si>
  <si>
    <t>SAIDA HORIZONTAL PARA ELETRODUTO 3/4""</t>
  </si>
  <si>
    <t>SAIDA LATERAL SIMPLES PARA ELETRODUTO 3/4""</t>
  </si>
  <si>
    <t>JUNCAO RAPIDA INTERNA ""L"" PARA PERFILADO 38mm</t>
  </si>
  <si>
    <t>Junção interna tipo "T" para perfilado, ( ref.: Mopa ou similar)</t>
  </si>
  <si>
    <t>Curva horizontal 200 x 100 mm para eletrocalha metálica, com ângulo 90° (ref.: mopa ou similar)</t>
  </si>
  <si>
    <t>Curva 45° para eletroduto de pvc rígido roscável, diâm = 32mm (1")</t>
  </si>
  <si>
    <t>Curva 45° para eletroduto de pvc rígido roscável, diâm = 25mm (3/4")</t>
  </si>
  <si>
    <t>CURVA 90 GRAUS PARA ELETRODUTO, PVC, ROSCÁVEL, DN 20 MM (1/2"), PARA CIRCUITOS TERMINAIS, INSTALADA EM PAREDE - FORNECIMENTO E INSTALAÇÃO. AF_03/2023</t>
  </si>
  <si>
    <t>CURVA 90 GRAUS PARA ELETRODUTO, PVC, ROSCÁVEL, DN 25 MM (3/4"), PARA CIRCUITOS TERMINAIS, INSTALADA EM PAREDE - FORNECIMENTO E INSTALAÇÃO. AF_03/2023</t>
  </si>
  <si>
    <t>CURVA 90 GRAUS PARA ELETRODUTO, PVC, ROSCÁVEL, DN 32 MM (1"), PARA CIRCUITOS TERMINAIS, INSTALADA EM PAREDE - FORNECIMENTO E INSTALAÇÃO. AF_03/2023</t>
  </si>
  <si>
    <t>CURVA 90 GRAUS PARA ELETRODUTO, PVC, ROSCÁVEL, DN 40 MM (1 1/4"), PARA CIRCUITOS TERMINAIS, INSTALADA EM PAREDE - FORNECIMENTO E INSTALAÇÃO. AF_03/2023</t>
  </si>
  <si>
    <t>CURVA 90 ELETRODUTO GALVANIZADO ELETROLITICO 3/4""</t>
  </si>
  <si>
    <t>CURVA 90 ELETRODUTO GALVANIZADO ELETROLITICO 1""</t>
  </si>
  <si>
    <t>CURVA 90 ELETRODUTO GALVANIZADO ELETROLITICO 1.1/2""</t>
  </si>
  <si>
    <t>CURVA 90 ELETRODUTO GALVANIZADO ELETROLITICO 1.1/4""</t>
  </si>
  <si>
    <t>Luva de emenda para eletroduto, aço galvanizado, dn 20 mm (3/4"), aparente, instalada em parede - fornecimento e instalaçâo</t>
  </si>
  <si>
    <t>Luva de emenda para eletroduto, aço galvanizado, dn 25 mm (1"), aparente, instalada em teto - fornecimento e instalaçâo</t>
  </si>
  <si>
    <t>LUVA ELETRODUTO GALVANIZADO 1.1/2""</t>
  </si>
  <si>
    <t>LUVA ELETRODUTO GALVANIZADO 1.1/4""</t>
  </si>
  <si>
    <t>LUVA PARA ELETRODUTO, PVC, ROSCÁVEL, DN 20 MM (1/2"), PARA CIRCUITOS TERMINAIS, INSTALADA EM PAREDE - FORNECIMENTO E INSTALAÇÃO. AF_03/2023</t>
  </si>
  <si>
    <t>LUVA PARA ELETRODUTO, PVC, ROSCÁVEL, DN 25 MM (3/4"), PARA CIRCUITOS TERMINAIS, INSTALADA EM PAREDE - FORNECIMENTO E INSTALAÇÃO. AF_03/2023</t>
  </si>
  <si>
    <t>LUVA PARA ELETRODUTO, PVC, ROSCÁVEL, DN 32 MM (1"), PARA CIRCUITOS TERMINAIS, INSTALADA EM PAREDE - FORNECIMENTO E INSTALAÇÃO. AF_03/2023</t>
  </si>
  <si>
    <t>LUVA PARA ELETRODUTO, PVC, ROSCÁVEL, DN 40 MM (1 1/4"), PARA CIRCUITOS TERMINAIS, INSTALADA EM PAREDE - FORNECIMENTO E INSTALAÇÃO. AF_03/2023</t>
  </si>
  <si>
    <t>Condulete em alumínio tipo ll de 3/4"</t>
  </si>
  <si>
    <t>Condulete em alumínio tipo "ll" de 1"</t>
  </si>
  <si>
    <t>CONDULETE DE ALUMÍNIO, TIPO T, PARA ELETRODUTO DE AÇO GALVANIZADO DN 20 MM (3/4''), APARENTE - FORNECIMENTO E INSTALAÇÃO. AF_10/2022</t>
  </si>
  <si>
    <t>CONDULETE DE ALUMÍNIO, TIPO T, PARA ELETRODUTO DE AÇO GALVANIZADO DN 25 MM (1''), APARENTE - FORNECIMENTO E INSTALAÇÃO. AF_10/2022</t>
  </si>
  <si>
    <t>INTERRUPTOR BIPOLAR (1 MÓDULO), 10A/250V, INCLUINDO SUPORTE E PLACA - FORNECIMENTO E INSTALAÇÃO. AF_03/2023</t>
  </si>
  <si>
    <t>INTERRUPTOR INTERMEDIÁRIO (1 MÓDULO), 10A/250V, INCLUINDO SUPORTE E PLACA - FORNECIMENTO E INSTALAÇÃO. AF_03/2023</t>
  </si>
  <si>
    <t>INTERRUPTOR SIMPLES (3 MÓDULOS) COM INTERRUPTOR PARALELO (1 MÓDULO), 10A/250V, INCLUINDO SUPORTE E PLACA - FORNECIMENTO E INSTALAÇÃO. AF_03/2023</t>
  </si>
  <si>
    <t>INTERRUPTOR SIMPLES (1 MÓDULO), 10A/250V, INCLUINDO SUPORTE E PLACA - FORNECIMENTO E INSTALAÇÃO. AF_03/2023</t>
  </si>
  <si>
    <t>INTERRUPTOR PARALELO (1 MÓDULO), 10A/250V, INCLUINDO SUPORTE E PLACA - FORNECIMENTO E INSTALAÇÃO. AF_03/2023</t>
  </si>
  <si>
    <t>SENSOR DE PRESENÇA COM FOTOCÉLULA, FIXAÇÃO EM TETO - FORNECIMENTO E INSTALAÇÃO. AF_09/2024</t>
  </si>
  <si>
    <t>CAIXA DE PASSAGEM PARA TELEFONE 15X15X10CM (SOBREPOR), FORNECIMENTO E INSTALACAO. AF_11/2019</t>
  </si>
  <si>
    <t>TOMADA BAIXA DE EMBUTIR (2 MÓDULOS), 2P+T 20 A, INCLUINDO SUPORTE E PLACA - FORNECIMENTO E INSTALAÇÃO. AF_03/2023</t>
  </si>
  <si>
    <t>TOMADA BAIXA DE EMBUTIR (4 MÓDULOS), 2P+T 10 A, INCLUINDO SUPORTE E PLACA - FORNECIMENTO E INSTALAÇÃO. AF_03/2023</t>
  </si>
  <si>
    <t>TOMADA BAIXA DE EMBUTIR (1 MÓDULO), 2P+T 10 A, INCLUINDO SUPORTE E PLACA - FORNECIMENTO E INSTALAÇÃO. AF_03/2023</t>
  </si>
  <si>
    <t>TOMADA BAIXA DE EMBUTIR (1 MÓDULO), 2P+T 20 A, INCLUINDO SUPORTE E PLACA - FORNECIMENTO E INSTALAÇÃO. AF_03/2023</t>
  </si>
  <si>
    <t>TOMADA BAIXA DE EMBUTIR (2 MÓDULOS), 2P+T 10 A, INCLUINDO SUPORTE E PLACA - FORNECIMENTO E INSTALAÇÃO. AF_03/2023</t>
  </si>
  <si>
    <t>CAIXA OCTOGONAL 4" X 4", PVC, INSTALADA EM LAJE - FORNECIMENTO E INSTALAÇÃO. AF_03/2023</t>
  </si>
  <si>
    <t>Caixa de passagem em alumínio 4x2" - Fornecimento</t>
  </si>
  <si>
    <t>CAP, PVC, SERIE R, ÁGUA PLUVIAL, DN 100 MM, JUNTA ELÁSTICA, FORNECIDO E INSTALADO EM RAMAL DE ENCAMINHAMENTO. AF_06/2022</t>
  </si>
  <si>
    <t>CURVA 45 GRAUS PARA ELETRODUTO, AÇO GALVANIZADO, DN 25 MM (1''), APARENTE - FORNECIMENTO E INSTALAÇÃO. AF_10/2022 (REF. SINAPI 97559)</t>
  </si>
  <si>
    <t>CURVA 45 GRAUS PARA ELETRODUTO, AÇO GALVANIZADO, DN 20 MM (3/4''), APARENTE - FORNECIMENTO E INSTALAÇÃO. AF_10/2022 (REF. SINAPI 97559)</t>
  </si>
  <si>
    <t>LUMINÁRIA DE EMERGÊNCIA, COM 30 LÂMPADAS LED DE 2 W, SEM REATOR - FORNECIMENTO E INSTALAÇÃO. AF_09/2024</t>
  </si>
  <si>
    <t>Luminária plafon (sobrepor) 40 x 40 - 36 W - 6000K - G- Light ou similar</t>
  </si>
  <si>
    <t>LUMINARIA EMBUTIR/PAINEL LED DEEP QUADRADO STH8904/30 STELLA</t>
  </si>
  <si>
    <t>Luminária pendente simples, ref: 1110/1, Bianca ou similar</t>
  </si>
  <si>
    <t>DISJUNTOR MONOPOLAR TIPO DIN, CORRENTE NOMINAL DE 20A - FORNECIMENTO E INSTALAÇÃO. AF_10/2020</t>
  </si>
  <si>
    <t>DISJUNTOR TRIPOLAR TIPO DIN, CORRENTE NOMINAL DE 40A - FORNECIMENTO E INSTALAÇÃO. AF_10/2020</t>
  </si>
  <si>
    <t>DISJUNTOR TRIPOLAR TIPO DIN, CORRENTE NOMINAL DE 32A - FORNECIMENTO E INSTALAÇÃO. AF_10/2020</t>
  </si>
  <si>
    <t>QUADRO DE DISTRIBUICAO COM BARRAMENTO TRIFASICO, DE SOBREPOR, EM CHAPA DE ACO GALVANIZADO, PARA 30 DISJUNTORES DIN, 100 A (REF. SINAPI 101881)</t>
  </si>
  <si>
    <t>DISPOSITIVO DPS CLASSE II, 1 POLO, TENSAO MAXIMA DE 175 V, CORRENTE MAXIMA DE *45* KA (TIPO AC) (REF. SINAPI 93672)</t>
  </si>
  <si>
    <t>DISJUNTOR BIPOLAR TIPO DIN, CORRENTE NOMINAL DE 10A - FORNECIMENTO E INSTALAÇÃO. AF_10/2020</t>
  </si>
  <si>
    <t>Dispositivo diferencial residual de 40 A x 30 mA, 4 polos, GE V/304-044031, Siemens 5SM1 344-0 ou equivalente (REF. SINAPI 93672)</t>
  </si>
  <si>
    <t>QUADRO DE DISTRIBUICAO COM BARRAMENTO TRIFASICO, DE EMBUTIR, EM CHAPA DE ACO GALVANIZADO, PARA 28 DISJUNTORES DIN, 100 A (REF. SINAPI 101881)</t>
  </si>
  <si>
    <t>Disjuntor bipolar 16 A, padrão DIN (linha branca), curva C, corrente de interrupção 5KA, ref.: Siemens 5SX1 ou similar. (REF. SINAPI 93660)</t>
  </si>
  <si>
    <t>DISJUNTOR BIPOLAR TIPO DIN, CORRENTE NOMINAL DE 20A - FORNECIMENTO E INSTALAÇÃO. AF_10/2020</t>
  </si>
  <si>
    <t>DISJUNTOR TRIPOLAR TIPO DIN, CORRENTE NOMINAL DE 50A - FORNECIMENTO E INSTALAÇÃO. AF_10/2020</t>
  </si>
  <si>
    <t>DISJUNTOR MONOPOLAR TIPO DIN, CORRENTE NOMINAL DE 16A - FORNECIMENTO E INSTALAÇÃO. AF_10/2020</t>
  </si>
  <si>
    <t>QUADRO DE DISTRIBUICAO COM BARRAMENTO TRIFASICO, DE EMBUTIR, EM CHAPA DE ACO GALVANIZADO, PARA 40 DISJUNTORES DIN, 100 A (REF. SINAPI 101881)</t>
  </si>
  <si>
    <t>DISJUNTOR MONOPOLAR TIPO NEMA, CORRENTE NOMINAL DE 10 ATÉ 30A - FORNECIMENTO E INSTALAÇÃO. AF_10/2020</t>
  </si>
  <si>
    <t>DISJUNTOR MONOPOLAR TIPO DIN, CORRENTE NOMINAL DE 32A - FORNECIMENTO E INSTALAÇÃO. AF_10/2020</t>
  </si>
  <si>
    <t>Disjuntor tripolar 60 A, padrão NEMA ( linha preta ), corrente interrupção 5KA, ref.: Eletromar ou similar (REF. SINAPI 101895)</t>
  </si>
  <si>
    <t>Dispositivo diferencial residual de 25 A x 30 mA, 2 polos, ref. 5SM1 312-0 MB da Siemens ou equivalente (REF. SINAPI 93672)</t>
  </si>
  <si>
    <t>DISJUNTOR BIPOLAR TIPO DIN, CORRENTE NOMINAL DE 32A - FORNECIMENTO E INSTALAÇÃO. AF_10/2020</t>
  </si>
  <si>
    <t>DISJUNTOR MONOPOLAR TIPO DIN, CORRENTE NOMINAL DE 10A - FORNECIMENTO E INSTALAÇÃO. AF_10/2020</t>
  </si>
  <si>
    <t>Disjuntor tripolar 80 A, padrão DIN (  linha branca ), curva de disparo C, corrente de interrupção 5KA, ref.: Siemens 5SX1 ou similar. (REF. SINAPI 101895)</t>
  </si>
  <si>
    <t>QUADRO DE DISTRIBUICAO METALICO DE SOBREPOR 56 DISJUNTORES COM BARRAMENTO TRIFASICO 225A GOMES (REF. SINAPI 101881)</t>
  </si>
  <si>
    <t>DISJUNTOR TERMOMAGNÉTICO TRIPOLAR , CORRENTE NOMINAL DE 400A - FORNECIMENTO E INSTALAÇÃO. AF_10/2020</t>
  </si>
  <si>
    <t>DISJUNTOR TERMOMAGNÉTICO TRIPOLAR , CORRENTE NOMINAL DE 125A - FORNECIMENTO E INSTALAÇÃO. AF_10/2020</t>
  </si>
  <si>
    <t>PAINEL ELÉTRICO DE SOBREPOR DO TIPO TTA (TOTALMENTE TESTADO), TIPO DE MONTAGEM NO PAVIMENTO, COM CERTIFICAÇÃO DOS TESTES DE "TIPO" E "ROTINA" DE ACORDO COM A NBR 60439-1, TENSÃO DE ISOLAÇÃO ATÉ 1000V, CORRENTE NOMINAL ATÉ 800A, IPK=54KA, IP-43, A SER EXECUTADO CONFORME DIAGRAMA UNIFILAR ANEXO COM FORMA DE SEGRAGAÇÃO TIPO 2, DIMENSÕES INTERNAS 2000X390X500MM, COM ACESSÓRIOS BARRAMENTO ENCAPSULADO, CONECTOR TIPO PINO E BARRAMENTO DE COBRE COM DIMENSSÕES CONFORME PROJETO (REF. SINAPI 101881)</t>
  </si>
  <si>
    <t>Disjuntor termomagnético tripolar 40 A com caixa moldada 10 kA (REF. SINAPI 101895)</t>
  </si>
  <si>
    <t>Disjuntor termomagnético tripolar 63 A com caixa moldada 10 kA (REF. SINAPI 101895)</t>
  </si>
  <si>
    <t>Disjuntor termomagnético tripolar 80 A com caixa moldada 10 kA (REF. SINAPI 101895)</t>
  </si>
  <si>
    <t>NOBREAK TRIFASICO, DE 10 KVA FATOR DE POTENCIA DE 0,8, AUTONOMIA MINIMA DE 30 MINUTOS A PLENA CARGA</t>
  </si>
  <si>
    <t>ELETRODUTO RÍGIDO ROSCÁVEL, PVC, DN 50 MM (1 1/2"), PARA REDE ENTERRADA DE DISTRIBUIÇÃO DE ENERGIA ELÉTRICA - FORNECIMENTO E INSTALAÇÃO. AF_12/2021</t>
  </si>
  <si>
    <t>ELETRODUTO FLEXÍVEL CORRUGADO, PEAD, DN 50 (1 1/2"), PARA REDE ENTERRADA DE DISTRIBUIÇÃO DE ENERGIA ELÉTRICA - FORNECIMENTO E INSTALAÇÃO. AF_12/2021</t>
  </si>
  <si>
    <t>ELETRODUTO FLEXÍVEL CORRUGADO REFORÇADO, PVC, DN 25 MM (3/4"), PARA CIRCUITOS TERMINAIS, INSTALADO EM PAREDE - FORNECIMENTO E INSTALAÇÃO. AF_03/2023</t>
  </si>
  <si>
    <t>CABO ELETRÔNICO CATEGORIA 6, INSTALADO EM EDIFICAÇÃO INSTITUCIONAL - FORNECIMENTO E INSTALAÇÃO. AF_11/2019</t>
  </si>
  <si>
    <t>CAIXA RETANGULAR 4" X 2" MÉDIA (1,30 M DO PISO), PVC, INSTALADA EM PAREDE - FORNECIMENTO E INSTALAÇÃO. AF_03/2023</t>
  </si>
  <si>
    <t>CURVA 90 GRAUS PARA ELETRODUTO, PVC, ROSCÁVEL, DN 50 MM (1 1/2"), PARA REDE ENTERRADA DE DISTRIBUIÇÃO DE ENERGIA ELÉTRICA - FORNECIMENTO E INSTALAÇÃO. AF_12/2021</t>
  </si>
  <si>
    <t>LUVA PARA ELETRODUTO, PVC, ROSCÁVEL, DN 50 MM (1 1/2"), PARA REDE ENTERRADA DE DISTRIBUIÇÃO DE ENERGIA ELÉTRICA - FORNECIMENTO E INSTALAÇÃO. AF_12/2021</t>
  </si>
  <si>
    <t>TOMADA DE REDE RJ45 - FORNECIMENTO E INSTALAÇÃO. AF_11/2019</t>
  </si>
  <si>
    <t>Placa cega para tomada RJ45, ref. Tablet, da Tramontina</t>
  </si>
  <si>
    <t>Tomada dupla para lógica RJ45, 4"x2", embutir, completa, ref.0605, Fame ou similar</t>
  </si>
  <si>
    <t>Caixa de passagem para telefone, padrão telebras, 40x40x12cm, em chapa aço galv.  - fornecimento</t>
  </si>
  <si>
    <t>Fornecimento e instalação de rack de piso 19" x 12u x 450mm</t>
  </si>
  <si>
    <t>PATCH PANEL 48 PORTAS, CATEGORIA 6 - FORNECIMENTO E INSTALAÇÃO. AF_11/2019</t>
  </si>
  <si>
    <t>Switch 24 portas</t>
  </si>
  <si>
    <t>CERTIFICACAO DE CABEAMENTO DE FIBRA OPTICA</t>
  </si>
  <si>
    <t>REGUA 19"" COM 12 TOMADAS 2P+T</t>
  </si>
  <si>
    <t>Fornecimento e montagem de guia de cabos horizontais fechado de corpo de aço sae 1020, prof=40mm</t>
  </si>
  <si>
    <t>Kit Ventilação composto por 2 Ventiladores Bi-Volts, inclusive fixação em Rack 19"</t>
  </si>
  <si>
    <t>CAPTOR TIPO FRANKLIN PARA SPDA - FORNECIMENTO E INSTALAÇÃO. AF_08/2023</t>
  </si>
  <si>
    <t>INSTALAÇÃO DE SINALIZADOR NOTURNO LED. AF_03/2024</t>
  </si>
  <si>
    <t>MASTRO 1 ½", COM 3 METROS, PARA SPDA - FORNECIMENTO E INSTALAÇÃO. AF_08/2023</t>
  </si>
  <si>
    <t>BRAÇADEIRA PARA 3 ESTAIS 1.1/2"</t>
  </si>
  <si>
    <t>MINI CAPTOR PARA SPDA - FORNECIMENTO E INSTALAÇÃO. AF_08/2023</t>
  </si>
  <si>
    <t>Barra chata de aluminio 7/8" x 1/8"</t>
  </si>
  <si>
    <t>CURVA 90º BARRA CHATA ALUM 7/8"X1/8"X300MM TEL 778 (LABOR)</t>
  </si>
  <si>
    <t>HASTE DE ATERRAMENTO, DIÂMETRO 5/8", COM 3 METROS - FORNECIMENTO E INSTALAÇÃO. AF_08/2023</t>
  </si>
  <si>
    <t>CORDOALHA DE COBRE NU 50 MM², NÃO ENTERRADA, COM ISOLADOR - FORNECIMENTO E INSTALAÇÃO. AF_08/2023</t>
  </si>
  <si>
    <t>CORDOALHA DE COBRE NU 35 MM², NÃO ENTERRADA, COM ISOLADOR - FORNECIMENTO E INSTALAÇÃO. AF_08/2023</t>
  </si>
  <si>
    <t>Caixa de equipotencialização 40x40x15, com barramento para neutro - Fornecimento</t>
  </si>
  <si>
    <t>Terminal estanhado de 1 compressão 1 furo, 35mm², ref. TEL-5135, marca de referência Termotécnica ou equivalente</t>
  </si>
  <si>
    <t>Eletroduto aparente de PVC rígido roscável diâmetro 1", inclusive abraçadeira de fixação</t>
  </si>
  <si>
    <t>CONECTOR DE MEDICAO E EMENDA 16 A 70MM 560 - TERMOTECNICA</t>
  </si>
  <si>
    <t>CAIXA DE INSPEÇÃO PARA ATERRAMENTO, CIRCULAR, EM POLIETILENO, DIÂMETRO INTERNO = 0,3 M. AF_12/2020</t>
  </si>
  <si>
    <t>AR CONDICIONADO SPLIT INVERTER, HI-WALL (PAREDE), 12000 BTU/H, CICLO FRIO - FORNECIMENTO E INSTALAÇÃO. AF_11/2021_PE</t>
  </si>
  <si>
    <t>AR CONDICIONADO SPLIT INVERTER, HI-WALL (PAREDE), 18000 BTU/H, CICLO FRIO - FORNECIMENTO E INSTALAÇÃO. AF_11/2021_PE</t>
  </si>
  <si>
    <t>AR CONDICIONADO SPLIT INVERTER, HI-WALL (PAREDE), 24000 BTU/H, CICLO FRIO - FORNECIMENTO E INSTALAÇÃO. AF_11/2021_PE</t>
  </si>
  <si>
    <t>AR CONDICIONADO SPLIT INVERTER, PISO TETO, 36000 BTU/H, CICLO FRIO - FORNECIMENTO E INSTALAÇÃO. AF_11/2021_PSE</t>
  </si>
  <si>
    <t>AUDITÓRIO</t>
  </si>
  <si>
    <t>MONTAGEM E DESMONTAGEM DE FÔRMA DE PILARES RETANGULARES E ESTRUTURAS SIMILARES, PÉ-DIREITO DUPLO, EM CHAPA DE MADEIRA COMPENSADA RESINADA, 8 UTILIZAÇÕES. AF_09/2020</t>
  </si>
  <si>
    <t>MONTAGEM E DESMONTAGEM DE FÔRMA DE VIGA, ESCORAMENTO COM GARFO DE MADEIRA, PÉ-DIREITO DUPLO, EM CHAPA DE MADEIRA RESINADA, 8 UTILIZAÇÕES. AF_09/2020</t>
  </si>
  <si>
    <t>MONTAGEM E DESMONTAGEM DE FÔRMA DE LAJE MACIÇA, PÉ-DIREITO DUPLO, EM CHAPA DE MADEIRA COMPENSADA RESINADA, 8 UTILIZAÇÕES. AF_09/2020</t>
  </si>
  <si>
    <t>Fornecimento e Instalaçãode Carpete de alto tráfego 100% sintetico anti-chama lúmen São Carlos ou similar laudado pelo corpo de bombeiro e=5mm</t>
  </si>
  <si>
    <t>CAIXILHO FIXO DE ALUMÍNIO PARA VIDRO (VIDRO INCLUSO), BATENTE/ REQUADRO DE 4 A 14 CM, SEM GUARNIÇÃO/ ALIZAR, FIXAÇÃO COM PARAFUSOS, VEDAÇÃO COM SILICONE, EXCLUSIVE CONTRAMARCO - FORNECIMENTO E INSTALAÇÃO. AF_11/2024</t>
  </si>
  <si>
    <t>PORTA CORTA-FOGO 90X210X4CM - FORNECIMENTO E INSTALAÇÃO. AF_12/2019</t>
  </si>
  <si>
    <t>Pingadeira de alto acabamento em concreto simples fck=20Mpa, nas dimensões 0,80x0,23x0,05m. Da Relevo Premoldados ou similar.</t>
  </si>
  <si>
    <t>CAIXA RETANGULAR 4" X 2" BAIXA (0,30 M DO PISO), PVC, INSTALADA EM PAREDE - FORNECIMENTO E INSTALAÇÃO. AF_03/2023</t>
  </si>
  <si>
    <t>CAIXA RETANGULAR 4" X 4" BAIXA (0,30 M DO PISO), PVC, INSTALADA EM PAREDE - FORNECIMENTO E INSTALAÇÃO. AF_03/2023</t>
  </si>
  <si>
    <t>INTERRUPTOR SIMPLES (4 MÓDULOS), 10A/250V, INCLUINDO SUPORTE E PLACA - FORNECIMENTO E INSTALAÇÃO. AF_03/2023</t>
  </si>
  <si>
    <t>DISJUNTOR BIPOLAR TIPO DIN, CORRENTE NOMINAL DE 40A - FORNECIMENTO E INSTALAÇÃO. AF_10/2020</t>
  </si>
  <si>
    <t>Dispositivo diferencial residual de 80 A x 30 mA, 4 polos, ref. PBA 480/030 da GE, 5SV5-347-0 da Siemens ou equivalente (REF. SINAPI 93672)</t>
  </si>
  <si>
    <t>AR CONDICIONADO SPLIT INVERTER, PISO TETO, APRESENTANDO ENTRE 54000 E 58000 BTU/H, CICLO FRIO - FORNECIMENTO E INSTALAÇÃO. AF_11/2021_PE</t>
  </si>
  <si>
    <t>PLACA FOTOLUMINESCENTE PARA SINALIZAÇÃO DE EMERGÊNCIA, TIPO "S9", DIMENSÃO (380X190)MM, INCLUSIVE FIXAÇÃO</t>
  </si>
  <si>
    <t>VESTIÁRIOS E DEPÓSITO</t>
  </si>
  <si>
    <t>MONTAGEM E DESMONTAGEM DE FÔRMA DE LAJE MACIÇA, PÉ-DIREITO SIMPLES, EM CHAPA DE MADEIRA COMPENSADA RESINADA, 8 UTILIZAÇÕES. AF_09/2020</t>
  </si>
  <si>
    <t>ARMAÇÃO DE LAJE DE ESTRUTURA CONVENCIONAL DE CONCRETO ARMADO UTILIZANDO AÇO CA-50 DE 10,0 MM - MONTAGEM. AF_06/2022</t>
  </si>
  <si>
    <t>BUCHA DE REDUÇÃO, PPR, 32 X 25, CLASSE PN 25, INSTALADO EM RAMAL DE DISTRIBUIÇÃO DE ÁGUA   FORNECIMENTO E INSTALAÇÃO. AF_08/2022</t>
  </si>
  <si>
    <t>JOELHO 90 GRAUS, PPR, DN 25 MM, CLASSE PN 25, INSTALADO EM RAMAL OU SUB-RAMAL DE ÁGUA   FORNECIMENTO E INSTALAÇÃO. AF_08/2022</t>
  </si>
  <si>
    <t>JOELHO 90 GRAUS, PPR, DN 32 MM, CLASSE PN 25, INSTALADO EM RAMAL DE DISTRIBUIÇÃO - FORNECIMENTO E INSTALAÇÃO. AF_08/2022</t>
  </si>
  <si>
    <t>JOELHO 90 GRAUS, ROSCA FÊMEA TERMINAL, METÁLICO, PARA INSTALAÇÕES EM PEX ÁGUA, DN 25 MM X 3/4", CONEXÃO POR ANEL DESLIZANTE - FORNECIMENTO E INSTALAÇÃO. AF_02/2023</t>
  </si>
  <si>
    <t>TÊ MISTURADOR, PPR, 25 X 3/4   , CLASSE PN 25, INSTALADO EM RAMAL OU SUB-RAMAL DE ÁGUA   FORNECIMENTO E INSTALAÇÃO. AF_08/2022</t>
  </si>
  <si>
    <t>CURVA 90 GRAUS, PVC, SOLDÁVEL, DN 32MM, INSTALADO EM RAMAL OU SUB-RAMAL DE ÁGUA - FORNECIMENTO E INSTALAÇÃO. AF_06/2022</t>
  </si>
  <si>
    <t>TE, PVC, SOLDÁVEL, DN 32MM, INSTALADO EM RAMAL OU SUB-RAMAL DE ÁGUA - FORNECIMENTO E INSTALAÇÃO. AF_06/2022</t>
  </si>
  <si>
    <t>REGISTRO DE PRESSÃO, PVC, SOLDÁVEL, VOLANTE SIMPLES, DN  25 MM - FORNECIMENTO E INSTALAÇÃO. AF_08/2021</t>
  </si>
  <si>
    <t>VÁLVULA DE ESFERA BRUTA, BRONZE, ROSCÁVEL, 1'' - FORNECIMENTO E INSTALAÇÃO. AF_08/2021</t>
  </si>
  <si>
    <t>VÁLVULA DE RETENÇÃO HORIZONTAL, DE BRONZE, ROSCÁVEL, 1" - FORNECIMENTO E INSTALAÇÃO. AF_08/2021</t>
  </si>
  <si>
    <t>VÁLVULA DE RETENÇÃO HORIZONTAL, DE BRONZE, ROSCÁVEL, 3/4" - FORNECIMENTO E INSTALAÇÃO. AF_08/2021</t>
  </si>
  <si>
    <t>VÁLVULA DE SEGURANÇA, DN 15MM - FORNECIMENTO E INSTALAÇÃO. AF_08/2021 (REF: 103008/SINAPI)</t>
  </si>
  <si>
    <t>CURVA DE TRANSPOSIÇÃO, PVC, SOLDÁVEL, DN 32MM, INSTALADO EM RAMAL OU SUB-RAMAL DE ÁGUA   FORNECIMENTO E INSTALAÇÃO. AF_06/2022</t>
  </si>
  <si>
    <t>LUVA, PPR, DN 25 MM, CLASSE PN 25, INSTALADO EM RAMAL OU SUB-RAMAL DE ÁGUA   FORNECIMENTO E INSTALAÇÃO. AF_08/2022</t>
  </si>
  <si>
    <t>CONECTOR FÊMEA, PPR, 25 X 1/2  , CLASSE PN 25, INSTALADO EM RAMAL OU SUB-RAMAL DE ÁGUA   FORNECIMENTO E INSTALAÇÃO. AF_08/2022</t>
  </si>
  <si>
    <t>CONECTOR MACHO, PPR, 25 X 1/2  , CLASSE PN 25, INSTALADO EM RAMAL OU SUB-RAMAL DE ÁGUA   FORNECIMENTO E INSTALAÇÃO. AF_08/2022</t>
  </si>
  <si>
    <t>CONECTOR MACHO, PPR, 32 X 3/4", CLASSE PN 25, INSTALADO EM RAMAL DE DISTRIBUIÇÃO DE ÁGUA   FORNECIMENTO E INSTALAÇÃO. AF_08/2022</t>
  </si>
  <si>
    <t>TÊ NORMAL, PPR, DN 25 MM, CLASSE PN 25, INSTALADO EM RAMAL OU SUB-RAMAL DE ÁGUA   FORNECIMENTO E INSTALAÇÃO. AF_08/2022</t>
  </si>
  <si>
    <t>TÊ NORMAL, PPR, DN 32 MM, CLASSE PN 25, INSTALADO EM RAMAL DE DISTRIBUIÇÃO DE ÁGUA   FORNECIMENTO E INSTALAÇÃO. AF_08/2022</t>
  </si>
  <si>
    <t>CURVA DE TRANSPOSIÇÃO, CPVC, SOLDÁVEL, DN22MM, INSTALADO EM RAMAL OU SUB-RAMAL DE ÁGUA   FORNECIMENTO E INSTALAÇÃO. AF_06/2022</t>
  </si>
  <si>
    <t>VÁLVULA DE ESFERA BRUTA, BRONZE, ROSCÁVEL, 3/4'' - FORNECIMENTO E INSTALAÇÃO. AF_08/2021</t>
  </si>
  <si>
    <t>CURVA 90 GRAUS, PVC, SOLDÁVEL, DN 50MM, INSTALADO EM RAMAL DE DISTRIBUIÇÃO DE ÁGUA - FORNECIMENTO E INSTALAÇÃO. AF_06/2022</t>
  </si>
  <si>
    <t>TÊ DE REDUÇÃO, PVC, SOLDÁVEL, DN 25MM X 20MM, INSTALADO EM RAMAL OU SUB-RAMAL DE ÁGUA - FORNECIMENTO E INSTALAÇÃO. AF_06/2022</t>
  </si>
  <si>
    <t>TE, PVC, SOLDÁVEL, DN 50MM, INSTALADO EM RAMAL DE DISTRIBUIÇÃO DE ÁGUA - FORNECIMENTO E INSTALAÇÃO. AF_06/2022</t>
  </si>
  <si>
    <t>TÊ DE REDUÇÃO, PVC, SOLDÁVEL, DN 50MM X 25MM, INSTALADO EM RAMAL DE DISTRIBUIÇÃO DE ÁGUA - FORNECIMENTO E INSTALAÇÃO. AF_06/2022</t>
  </si>
  <si>
    <t>TE DE REDUÇÃO, 90 GRAUS, PVC, SOLDÁVEL, DN 50 MM X 32 MM, INSTALADO EM RAMAL DE DISTRIBUIÇÃO DE ÁGUA - FORNECIMENTO E INSTALAÇÃO. AF_06/2022</t>
  </si>
  <si>
    <t>PURGADOR DE AGUA AUTOMATICO DE AR</t>
  </si>
  <si>
    <t>ABRAÇADEIRA DE FIXAÇÃO DE BRAÇOS DE LUMINÁRIAS DE 4" - FORNECIMENTO E INSTALAÇÃO. AF_02/2025</t>
  </si>
  <si>
    <t>MANÔMETRO 0 A 200 PSI (0 A 14 KGF/CM2), D = 50MM - FORNECIMENTO E INSTALAÇÃO. AF_10/2020</t>
  </si>
  <si>
    <t>VASO DE EXPANSÃO, DN 25MM - FORNECIMENTO E INSTALAÇÃO. AF_08/2021 (REF: 103008/SINAPI)</t>
  </si>
  <si>
    <t>CONECTOR FÊMEA, PPR, 32 X 3/4", CLASSE PN 25, INSTALADO EM RAMAL DE DISTRIBUIÇÃO DE ÁGUA   FORNECIMENTO E INSTALAÇÃO. AF_08/2022</t>
  </si>
  <si>
    <t>TUBO, PPR, DN 20, CLASSE PN25, INSTALADO EM RAMAL OU SUB-RAMAL DE ÁGUA - FORNECIMENTO E INSTALAÇÃO. AF_08/2022</t>
  </si>
  <si>
    <t>TUBO, PPR, DN 25, CLASSE PN 25 INSTALADO EM RAMAL OU SUB-RAMAL DE ÁGUA   FORNECIMENTO E INSTALAÇÃO. AF_08/2022</t>
  </si>
  <si>
    <t>TUBO, PPR, DN 32, CLASSE PN 25,  INSTALADO EM RAMAL DE DISTRIBUIÇÃO DE ÁGUA   FORNECIMENTO E INSTALAÇÃO. AF_08/2022</t>
  </si>
  <si>
    <t>BOILER ELETRICO VERTICAL ALTA PRESSAO 500 LITROS</t>
  </si>
  <si>
    <t>TÊ DE REDUÇÃO, PVC, SOLDÁVEL, DN 75 MM X 50 MM, INSTALADO EM RESERVAÇÃO PREDIAL DE ÁGUA - FORNECIMENTO E INSTALAÇÃO. AF_04/2024</t>
  </si>
  <si>
    <t>BANCO ARTICULADO, EM ACO INOX, PARA PCD, FIXADO NA PAREDE - FORNECIMENTO E INSTALAÇÃO. AF_01/2020</t>
  </si>
  <si>
    <t>CABIDE FLEX CROMADO 2060.C.FLX DECA</t>
  </si>
  <si>
    <t>CHUVEIRO METÁLICO COM BRAÇO METÁLICO (DUCHA FRIA)</t>
  </si>
  <si>
    <t>DUCHA REDON. PAREDE CROM. LORENFIVE 7015 C16 INC. REGISTRO</t>
  </si>
  <si>
    <t>ACABAMENTO DE REGISTRO PRESSAO CROMADO 1"" TARGA DECA</t>
  </si>
  <si>
    <t>BARRA DE APOIO RETA, EM ACO INOX POLIDO, COMPRIMENTO 60CM, FIXADA NA PAREDE - FORNECIMENTO E INSTALAÇÃO. AF_01/2020</t>
  </si>
  <si>
    <t>VASO SANITÁRIO INFANTIL LOUÇA BRANCA - FORNECIMENTO E INSTALACAO. AF_01/2020</t>
  </si>
  <si>
    <t>INTERRUPTOR SIMPLES (2 MÓDULOS), 10A/250V, INCLUINDO SUPORTE E PLACA - FORNECIMENTO E INSTALAÇÃO. AF_03/2023</t>
  </si>
  <si>
    <t>TOMADA PARA TELEFONE RJ11 - FORNECIMENTO E INSTALAÇÃO. AF_11/2019</t>
  </si>
  <si>
    <t>DISJUNTOR MONOPOLAR TIPO DIN, CORRENTE NOMINAL DE 25A - FORNECIMENTO E INSTALAÇÃO. AF_10/2020</t>
  </si>
  <si>
    <t>INTERRUPTOR DIFERENCIAL RESIDUAL (DR) TETRAPOLAR DE 40A-30mA (REF. SINAPI 91981)</t>
  </si>
  <si>
    <t>Tampa reforçada em ferro fundido com escotilha TEL 536, inclusive assentamento, marca de referência Termotécnica ou equivalente</t>
  </si>
  <si>
    <t>CAMPO SOCIETY</t>
  </si>
  <si>
    <t>ESTACA ESCAVADA MECANICAMENTE, SEM FLUIDO ESTABILIZANTE, COM 25CM DE DIÂMETRO, CONCRETO LANÇADO POR CAMINHÃO BETONEIRA (EXCLUSIVE MOBILIZAÇÃO E DESMOBILIZAÇÃO). (Ref. 100896)</t>
  </si>
  <si>
    <t>ALAMBRADO PARA QUADRA POLIESPORTIVA, ESTRUTURADO POR TUBOS DE ACO GALVANIZADO, (MONTANTES COM DIAMETRO 2", TRAVESSAS E ESCORAS COM DIÂMETRO 1 ¼"), COM TELA DE ARAME GALVANIZADO, FIO 12 BWG E MALHA QUADRADA 5X5CM (EXCETO MURETA). AF_03/2021</t>
  </si>
  <si>
    <t>PORTA PARA ALAMBRADO, COM UMA (1) FOLHA, DIMENSÃO (90X210)CM, EM TELA DE ARAME GALVANIZADO COM TRAMA LOSANGULAR DE 2" (50,8MM) E FIO BWG12 (2,77MM), EXCLUSIVE PINTURA, INCLUSIVE FIXAÇÃO E FORNECIMENTO EM QUADROS DE TUBOS DE AÇO CARBONO GALVANIZADO DIÂMETRO DE 50MM (2"), BATENTE, DOBRADIÇAS E CADEADO COM LARGURA DE 50MM</t>
  </si>
  <si>
    <t>REGULARIZAÇÃO DE SUPERFÍCIES COM MOTONIVELADORA. AF_09/2024</t>
  </si>
  <si>
    <t>Fornecimento e instalação de grama sintética 42mm, alta durabilidade, cor verde, proteção raios UV e luz solar, incluso cola, type, areia tratada, borracha e mão de obra especializada</t>
  </si>
  <si>
    <t>TUBO DE PEAD CORRUGADO PERFURADO, DN 100 MM, PARA DRENO - FORNECIMENTO E ASSENTAMENTO. AF_07/2021</t>
  </si>
  <si>
    <t>TUBO DRENO PEAD CORRUG PERF P/ PAISAGISMO DN 110MM EM ROLO</t>
  </si>
  <si>
    <t>JUNÇÃO SIMPLES, PVC, SERIE R, ÁGUA PLUVIAL, DN 150 X 100 MM, JUNTA ELÁSTICA, FORNECIDO E INSTALADO EM RAMAL DE ENCAMINHAMENTO. AF_06/2022</t>
  </si>
  <si>
    <t>TÊ, PVC, SERIE R, ÁGUA PLUVIAL, DN 100 X 100 MM, JUNTA ELÁSTICA, FORNECIDO E INSTALADO EM RAMAL DE ENCAMINHAMENTO. AF_06/2022</t>
  </si>
  <si>
    <t>ENSINO</t>
  </si>
  <si>
    <t>ARMAÇÃO DE PILAR OU VIGA DE ESTRUTURA DE CONCRETO ARMADO EMBUTIDA EM ALVENARIA DE VEDAÇÃO UTILIZANDO AÇO CA-60 DE 5,0 MM - MONTAGEM. AF_06/2022</t>
  </si>
  <si>
    <t>ARMAÇÃO DE PILAR OU VIGA DE ESTRUTURA DE CONCRETO ARMADO EMBUTIDA EM ALVENARIA DE VEDAÇÃO UTILIZANDO AÇO CA-50 DE 6,3 MM - MONTAGEM. AF_06/2022</t>
  </si>
  <si>
    <t>ARMAÇÃO DE PILAR OU VIGA DE ESTRUTURA DE CONCRETO ARMADO EMBUTIDA EM ALVENARIA DE VEDAÇÃO UTILIZANDO AÇO CA-50 DE 10,0 MM - MONTAGEM. AF_06/2022</t>
  </si>
  <si>
    <t>ARMAÇÃO DE PILAR OU VIGA DE ESTRUTURA DE CONCRETO ARMADO EMBUTIDA EM ALVENARIA DE VEDAÇÃO UTILIZANDO AÇO CA-50 DE 12,5 MM - MONTAGEM. AF_06/2022</t>
  </si>
  <si>
    <t>JOELHO 45 GRAUS, PVC, SOLDÁVEL, DN 25MM, INSTALADO EM RAMAL OU SUB-RAMAL DE ÁGUA - FORNECIMENTO E INSTALAÇÃO. AF_06/2022</t>
  </si>
  <si>
    <t>JOELHO 90 GRAUS COM BUCHA DE LATÃO, PVC, SOLDÁVEL, DN 25MM, X 1/2  INSTALADO EM RAMAL OU SUB-RAMAL DE ÁGUA - FORNECIMENTO E INSTALAÇÃO. AF_06/2022</t>
  </si>
  <si>
    <t>TAMPA CIRCULAR PARA ESGOTO E DRENAGEM, EM FERRO FUNDIDO, DIÂMETRO INTERNO = 0,6 M. AF_12/2020</t>
  </si>
  <si>
    <t>POÇO DE INSPEÇÃO CIRCULAR PARA ESGOTO, EM CONCRETO PRÉ-MOLDADO, DIÂMETRO INTERNO = 0,60 M, PROFUNDIDADE = 1,40 M, EXCLUINDO TAMPÃO. AF_12/2020</t>
  </si>
  <si>
    <t>ACRÉSCIMO PARA POÇO DE VISITA CIRCULAR PARA ESGOTO, EM CONCRETO PRÉ-MOLDADO, DIÂMETRO INTERNO = 1,2 M. AF_12/2020</t>
  </si>
  <si>
    <t>LAVATÓRIO LOUÇA BRANCA SUSPENSO, 29,5 X 39CM OU EQUIVALENTE, PADRÃO POPULAR, INCLUSO SIFÃO FLEXÍVEL EM PVC, VÁLVULA E ENGATE FLEXÍVEL 30CM EM PLÁSTICO E TORNEIRA CROMADA DE MESA, PADRÃO POPULAR - FORNECIMENTO E INSTALAÇÃO. AF_01/2020</t>
  </si>
  <si>
    <t>ELETRODUTO FLEXÍVEL CORRUGADO REFORÇADO, PVC, DN 25 MM (3/4"), PARA CIRCUITOS TERMINAIS, INSTALADO EM FORRO - FORNECIMENTO E INSTALAÇÃO. AF_03/2023</t>
  </si>
  <si>
    <t>ELETRODUTO FLEXÍVEL CORRUGADO REFORÇADO, PVC, DN 32 MM (1"), PARA CIRCUITOS TERMINAIS, INSTALADO EM FORRO - FORNECIMENTO E INSTALAÇÃO. AF_03/2023</t>
  </si>
  <si>
    <t>ELETRODUTO FLEXÍVEL CORRUGADO, PVC, DN 25 MM (3/4"), PARA CIRCUITOS TERMINAIS, INSTALADO EM FORRO - FORNECIMENTO E INSTALAÇÃO. AF_03/2023</t>
  </si>
  <si>
    <t>ELETRODUTO GALVANIZADO NBR 5597 32mm 1.1/4</t>
  </si>
  <si>
    <t>ELETRODUTO FLEXÍVEL LISO, PEAD, DN 32 MM (1"), PARA CIRCUITOS TERMINAIS, INSTALADO EM FORRO - FORNECIMENTO E INSTALAÇÃO. AF_03/2023</t>
  </si>
  <si>
    <t>Fornecimento e instalação de eletrocalha perfurada 150 x  100 x 3000 mm  (ref. mopa ou similar)</t>
  </si>
  <si>
    <t>CABO EPROTENAXG7 PRYSMIAN 1KV 1 CONDUTOR 2,5mm2</t>
  </si>
  <si>
    <t>CABO EPROTENAXG7 PRYSMIAN 1KV 4 CONDUTORES 4mm2</t>
  </si>
  <si>
    <t>CABO DE COBRE FLEXÍVEL ISOLADO, 16 MM², ANTI-CHAMA 0,6/1,0 KV, PARA CIRCUITOS TERMINAIS - FORNECIMENTO E INSTALAÇÃO. AF_03/2023</t>
  </si>
  <si>
    <t>TERMINAL PARA ELETROCALHA 100X50cm</t>
  </si>
  <si>
    <t>INTERRUPTOR PARALELO (3 MÓDULOS), 10A/250V, INCLUINDO SUPORTE E PLACA - FORNECIMENTO E INSTALAÇÃO. AF_03/2023</t>
  </si>
  <si>
    <t>SENSOR DE PRESENÇA COM FOTOCÉLULA, FIXAÇÃO EM PAREDE - FORNECIMENTO E INSTALAÇÃO. AF_09/2024</t>
  </si>
  <si>
    <t>CONDULETE DE ALUMÍNIO, TIPO LR, PARA ELETRODUTO DE AÇO GALVANIZADO DN 25 MM (1''), APARENTE - FORNECIMENTO E INSTALAÇÃO. AF_10/2022</t>
  </si>
  <si>
    <t>QUADRO DE DISTRIBUICAO EMBUTIR 44 DISJUNTORES +BARRAMENTO</t>
  </si>
  <si>
    <t>DISPOSITIVO DIFERENCIAL DR ALTA SENSIB.(30mA) TETRAPOLAR 25A</t>
  </si>
  <si>
    <t>DISJUNTOR CAIXA MOLDADA TRIPOLAR 150A EZC250N3150 SCHNEIDER</t>
  </si>
  <si>
    <t>DISJUNTOR TRIPOLAR TIPO NEMA, CORRENTE NOMINAL DE 60 ATÉ 100A - FORNECIMENTO E INSTALAÇÃO. AF_10/2020</t>
  </si>
  <si>
    <t>QUADRO DISTR.34 DISJUNTOS+GERAL+BARRAMENTO</t>
  </si>
  <si>
    <t>Disjuntor termomagnetico tripolar  63 A, padrão DIN (Europeu - linha branca),curva C</t>
  </si>
  <si>
    <t>DISJUNTOR BIPOLAR 25A CURVA C SDA62C25 10KA STECK</t>
  </si>
  <si>
    <t>DISJUNTOR MONOPOLAR 20A CURVA C WEG</t>
  </si>
  <si>
    <t>DISJUNTOR BIPOLAR TIPO DIN, CORRENTE NOMINAL DE 16A - FORNECIMENTO E INSTALAÇÃO. AF_10/2020</t>
  </si>
  <si>
    <t>ELETRODUTO FLEXÍVEL CORRUGADO, PVC, DN 32 MM (1"), PARA CIRCUITOS TERMINAIS, INSTALADO EM FORRO - FORNECIMENTO E INSTALAÇÃO. AF_03/2023</t>
  </si>
  <si>
    <t>PATCH PANEL 24 PORTAS, CATEGORIA 6 - FORNECIMENTO E INSTALAÇÃO. AF_11/2019</t>
  </si>
  <si>
    <t>REGUA DE TOMADAS COM 8 TOMADAS</t>
  </si>
  <si>
    <t>Fornecimento e assentamento de barra chata de alumínio de 7/8" x 1/8"</t>
  </si>
  <si>
    <t>Barra chata em alumínio 7/8"x1/8" (70mm²), com furos diâmetro 7 mm ref. TEL-771, marca de referência Termotécnica ou equivalente</t>
  </si>
  <si>
    <t>Bucha de nylon nº08, ref: TEL-5308 (SPDA)</t>
  </si>
  <si>
    <t>Parafuso cabeça sextavada 1/4" x 1"</t>
  </si>
  <si>
    <t>Abraçadeira metálica tipo "D" de 1"</t>
  </si>
  <si>
    <t>SOLDA EXOTERMICA COM MOLDE GTB 16Y</t>
  </si>
  <si>
    <t>AR CONDICIONADO SPLIT INVERTER, PISO TETO, 24000 BTU/H, QUENTE/FRIO - FORNECIMENTO E INSTALAÇÃO. AF_11/2021_PSE</t>
  </si>
  <si>
    <t>AR CONDICIONADO SPLIT INVERTER, PISO TETO, 48000 BTU/H, CICLO FRIO - FORNECIMENTO E INSTALAÇÃO. AF_11/2021_PE</t>
  </si>
  <si>
    <t>QUADRA POLIESPORTIVA</t>
  </si>
  <si>
    <t>PREPARO DE FUNDO DE VALA COM LARGURA MAIOR OU IGUAL A 1,5 M E MENOR QUE 2,5 M (ACERTO DO SOLO NATURAL). AF_08/2020</t>
  </si>
  <si>
    <t>REATERRO MECANIZADO DE VALA COM RETROESCAVADEIRA (CAPACIDADE DA CAÇAMBA   DA RETRO: 0,26 M³/POTÊNCIA: 88 HP), LARGURA 0,8 A 1,5 M, PROFUNDIDADE 1,5 A 3,0 M, COM SOLO (SEM SUBSTITUIÇÃO) DE 1ª CATEGORIA E COMPACTADOR DE SOLOS DE PERCUSSÃO. AF_08/2023</t>
  </si>
  <si>
    <t>ESTACA ESCAVADA MECANICAMENTE, SEM FLUIDO ESTABILIZANTE, COM 30CM DE DIÂMETRO, CONCRETO LANÇADO POR CAMINHÃO BETONEIRA (EXCLUSIVE MOBILIZAÇÃO E DESMOBILIZAÇÃO). (Ref. 100896)</t>
  </si>
  <si>
    <t>ARMAÇÃO DE BLOCO UTILIZANDO AÇO CA-50 DE 8 MM - MONTAGEM. AF_01/2024</t>
  </si>
  <si>
    <t>CONCRETAGEM DE BLOCO DE COROAMENTO OU VIGA BALDRAME, FCK 25 MPA, COM USO DE BOMBA - LANÇAMENTO, ADENSAMENTO E ACABAMENTO. (REF. SINAPI 96557)</t>
  </si>
  <si>
    <t>MONTAGEM E DESMONTAGEM DE FÔRMA DE PILARES RETANGULARES E ESTRUTURAS SIMILARES, PÉ-DIREITO SIMPLES, EM CHAPA DE MADEIRA COMPENSADA PLASTIFICADA, 18 UTILIZAÇÕES. AF_09/2020</t>
  </si>
  <si>
    <t>CONCRETAGEM DE PILARES, FCK = 25 MPA, COM USO DE BOMBA - LANÇAMENTO, ADENSAMENTO E ACABAMENTO. AF_02/2022_PS</t>
  </si>
  <si>
    <t>MONTAGEM E DESMONTAGEM DE FÔRMA DE VIGA, ESCORAMENTO COM GARFO DE MADEIRA, PÉ-DIREITO SIMPLES, EM CHAPA DE MADEIRA PLASTIFICADA, 18 UTILIZAÇÕES. AF_09/2020</t>
  </si>
  <si>
    <t>CONCRETAGEM DE VIGAS E LAJES, FCK=25 MPA, PARA LAJES MACIÇAS OU NERVURADAS COM USO DE BOMBA - LANÇAMENTO, ADENSAMENTO E ACABAMENTO. AF_02/2022_PS</t>
  </si>
  <si>
    <t>ESTRUTURA TRELIÇADA DE COBERTURA, TIPO FINK, COM LIGAÇÕES SOLDADAS, INCLUSOS PERFIS METÁLICOS, CHAPAS METÁLICAS, MÃO DE OBRA E TRANSPORTE COM GUINDASTE - FORNECIMENTO E INSTALAÇÃO. AF_01/2020_PSA</t>
  </si>
  <si>
    <t>TELHAMENTO COM TELHA DE AÇO/ALUMÍNIO E = 0,5 MM, COM ATÉ 2 ÁGUAS, INCLUSO IÇAMENTO. AF_07/2019</t>
  </si>
  <si>
    <t>CALHA EM CHAPA DE AÇO GALVANIZADO NÚMERO 24, DESENVOLVIMENTO DE 50 CM, INCLUSO TRANSPORTE VERTICAL. AF_07/2019</t>
  </si>
  <si>
    <t>CUMEEIRA DE ALUMÍNIO E=0.8mm</t>
  </si>
  <si>
    <t>CANTONEIRA EM AÇO (6 x 6 x 1/2") - FORNECIMENTO E COLOCAÇÃO</t>
  </si>
  <si>
    <t>TELHAMENTO COM TELHA TRANSLÚCIDA E = 0,5 MM, COM ATÉ 2 ÁGUAS, INCLUSO IÇAMENTO. AF_07/2019 (SINAPI 94213)</t>
  </si>
  <si>
    <t>MASSA ÚNICA, EM ARGAMASSA INDUSTRIALIZADA, PREPARO MECÂNICO, APLICADA COM EQUIPAMENTO DE MISTURA E PROJEÇÃO DE ARGAMASSA EM PAREDES INTERNAS, E = 5MM, SEM TALISCAS. AF_03/2024</t>
  </si>
  <si>
    <t>Placa cimentícia e =10mm, para fechamento da fachada (1 lado/face), juntas aparentes, fixada em estrutura metalica, exclusive esta (fornecimento e assentamento)</t>
  </si>
  <si>
    <t>PINTURA COM TINTA ALQUÍDICA DE ACABAMENTO (ESMALTE SINTÉTICO ACETINADO) PULVERIZADA SOBRE PERFIL METÁLICO EXECUTADO EM FÁBRICA (POR DEMÃO). AF_01/2020_PE</t>
  </si>
  <si>
    <t>PINTURA COM TINTA ALQUÍDICA DE ACABAMENTO (ESMALTE SINTÉTICO ACETINADO) PULVERIZADA SOBRE SUPERFÍCIES METÁLICAS (EXCETO PERFIL) EXECUTADO EM OBRA (POR DEMÃO). AF_01/2020_PE</t>
  </si>
  <si>
    <t>TUBO PVC, SÉRIE R, ÁGUA PLUVIAL, DN 150 MM, FORNECIDO E INSTALADO EM CONDUTORES VERTICAIS DE ÁGUAS PLUVIAIS. AF_06/2022</t>
  </si>
  <si>
    <t>JOELHO 90 GRAUS, PVC, SERIE R, ÁGUA PLUVIAL, DN 150 MM, JUNTA ELÁSTICA, FORNECIDO E INSTALADO EM RAMAL DE ENCAMINHAMENTO. AF_06/2022</t>
  </si>
  <si>
    <t>QUADRO DE DISTRIBUIÇÃO DE ENERGIA EM CHAPA DE AÇO GALVANIZADO, DE EMBUTIR, COM BARRAMENTO TRIFÁSICO, PARA 12 DISJUNTORES DIN 100A - FORNECIMENTO E INSTALAÇÃO. AF_10/2020</t>
  </si>
  <si>
    <t>DISJUNTOR TRIPOLAR TIPO DIN, CORRENTE NOMINAL DE 20A - FORNECIMENTO E INSTALAÇÃO. AF_10/2020</t>
  </si>
  <si>
    <t>ELETRODUTO RÍGIDO ROSCÁVEL, PVC, DN 25 MM (3/4"), PARA CIRCUITOS TERMINAIS, INSTALADO EM FORRO - FORNECIMENTO E INSTALAÇÃO. AF_03/2023</t>
  </si>
  <si>
    <t>ELETRODUTO RÍGIDO ROSCÁVEL, PVC, DN 40 MM (1 1/4"), PARA CIRCUITOS TERMINAIS, INSTALADO EM PAREDE - FORNECIMENTO E INSTALAÇÃO. AF_03/2023</t>
  </si>
  <si>
    <t>CAIXA OCTOGONAL 4" X 4", METÁLICA, INSTALADA EM LAJE - FORNECIMENTO E INSTALAÇÃO. AF_03/2023</t>
  </si>
  <si>
    <t>CAIXA DE PASSAGEM COM TAMPA PARAFUSADA 150X150X80mm</t>
  </si>
  <si>
    <t>CABO DE COBRE FLEXÍVEL ISOLADO, 2,5 MM², ANTI-CHAMA 450/750 V, PARA CIRCUITOS TERMINAIS - FORNECIMENTO E INSTALAÇÃO. AF_03/2023</t>
  </si>
  <si>
    <t>CONDULETE DE PVC, TIPO TB, PARA ELETRODUTO DE PVC SOLDÁVEL DN 25 MM (3/4''), APARENTE - FORNECIMENTO E INSTALAÇÃO. AF_10/2022</t>
  </si>
  <si>
    <t>Refletor Slim LED 200W de potência, branco Frio, 6500k, Autovolt, marca G-light ou similar</t>
  </si>
  <si>
    <t>CONECTOR GRAMPO METÁLICO TIPO OLHAL, PARA SPDA, PARA HASTE DE ATERRAMENTO DE 5/8'' E CABOS DE 10 A 50 MM2 - FORNECIMENTO E INSTALAÇÃO. AF_08/2023</t>
  </si>
  <si>
    <t>PISCINA SEMIOLÍMPICA</t>
  </si>
  <si>
    <t>ESCAVAÇÃO VERTICAL PARA  EDIFICAÇÃO, COM CARGA, DESCARGA E TRANSPORTE DE SOLO DE 1ª CATEGORIA, COM ESCAVADEIRA HIDRÁULICA (CAÇAMBA: 0,8 M³ / 111HP), FROTA DE 3 CAMINHÕES BASCULANTES DE 10 M³, DMT ATÉ 1 KM E VELOCIDADE MÉDIA 14 KM/H. AF_05/2020</t>
  </si>
  <si>
    <t>REATERRO MANUAL DE VALAS, COM COMPACTADOR DE SOLOS DE PERCUSSÃO. AF_08/2023</t>
  </si>
  <si>
    <t>COMPACTAÇÃO MECÂNICA DE SOLO PARA EXECUÇÃO DE RADIER, PISO DE CONCRETO OU LAJE SOBRE SOLO, COM COMPACTADOR DE SOLOS A PERCUSSÃO. AF_09/2021</t>
  </si>
  <si>
    <t>CARGA, MANOBRA E DESCARGA DE SOLOS E MATERIAIS GRANULARES EM CAMINHÃO BASCULANTE 6 M³ - CARGA COM PÁ CARREGADEIRA (CAÇAMBA DE 1,7 A 2,8 M³ / 128 HP) E DESCARGA LIVRE (UNIDADE: M3). AF_07/2020</t>
  </si>
  <si>
    <t>LASTRO DE CONCRETO MAGRO, APLICADO EM PISOS, LAJES SOBRE SOLO OU RADIERS. AF_01/2024</t>
  </si>
  <si>
    <t>REVESTIMENTO CERÂMICO PARA PAREDES INTERNAS COM PLACAS TIPO ESMALTADA DE DIMENSÕES 20X20 CM APLICADAS NA ALTURA INTEIRA DAS PAREDES.  AF_02/2023_PE</t>
  </si>
  <si>
    <t>REVESTIMENTO CERÂMICO PARA PISO COM PLACAS TIPO ESMALTADA DE DIMENSÕES 60X60 CM APLICADA EM AMBIENTES DE ÁREA MAIOR QUE 10 M2. AF_02/2023_PE</t>
  </si>
  <si>
    <t>REVESTIMENTO CERÂMICO PARA PISO COM PLACAS TIPO ESMALTADA DE DIMENSÕES 35X35 CM APLICADA EM AMBIENTES DE ÁREA MAIOR QUE 10 M2. AF_02/2023_PE</t>
  </si>
  <si>
    <t>ARGAMASSA TRAÇO 1:3 (EM VOLUME DE CIMENTO E AREIA MÉDIA ÚMIDA) PARA CONTRAPISO, PREPARO MANUAL. AF_08/2019</t>
  </si>
  <si>
    <t>PORCELANATO 50X50CM POLIDO BIANCO PLUS ELIANE</t>
  </si>
  <si>
    <t>Cerâmica p/canto externo de piscina, dim: 24 x 4,5 cm, e= 9mm, arredondado, linha Sport, cor azul celeste (3510), ref. 4209 , marca Gail ou similar</t>
  </si>
  <si>
    <t>ARMAÇÃO DE LAJE DE ESTRUTURA CONVENCIONAL DE CONCRETO ARMADO UTILIZANDO AÇO CA-50 DE 12,5 MM - MONTAGEM. AF_06/2022</t>
  </si>
  <si>
    <t>IMPERMEABILIZAÇÃO DE SUPERFÍCIE COM ARGAMASSA POLIMÉRICA / MEMBRANA ACRÍLICA, 3 DEMÃOS. AF_09/2023</t>
  </si>
  <si>
    <t>ARMAÇÃO PARA EXECUÇÃO DE RADIER, PISO DE CONCRETO OU LAJE SOBRE SOLO, COM USO DE TELA Q-196. AF_09/2021</t>
  </si>
  <si>
    <t>Estrutura em chapa de aço ASTM A36 corte, solda e montagem - fornecimento e instalação</t>
  </si>
  <si>
    <t>ARMAÇÃO DE ESTRUTURAS DIVERSAS DE CONCRETO ARMADO, EXCETO VIGAS, PILARES, LAJES E FUNDAÇÕES, UTILIZANDO AÇO CA-50 DE 8,0 MM - MONTAGEM. AF_06/2022</t>
  </si>
  <si>
    <t>ARMAÇÃO DE ESTRUTURAS DIVERSAS DE CONCRETO ARMADO, EXCETO VIGAS, PILARES, LAJES E FUNDAÇÕES, UTILIZANDO AÇO CA-50 DE 10,0 MM - MONTAGEM. AF_06/2022</t>
  </si>
  <si>
    <t>ARMAÇÃO DE ESTRUTURAS DIVERSAS DE CONCRETO ARMADO, EXCETO VIGAS, PILARES, LAJES E FUNDAÇÕES, UTILIZANDO AÇO CA-50 DE 12,5 MM - MONTAGEM. AF_06/2022</t>
  </si>
  <si>
    <t>Alçapão em chapa de aço e = 3/16"</t>
  </si>
  <si>
    <t>GUARDA-CORPO DE AÇO GALVANIZADO DE 1,10M DE ALTURA, MONTANTES TUBULARES DE 1.1/2  ESPAÇADOS DE 1,20M, TRAVESSA SUPERIOR DE 2 , GRADIL FORMADO POR BARRAS CHATAS EM FERRO DE 32X4,8MM, FIXADO COM CHUMBADOR MECÂNICO. AF_04/2019_PS</t>
  </si>
  <si>
    <t>CORRIMÃO SIMPLES, DIÂMETRO EXTERNO = 1 1/2", EM AÇO GALVANIZADO. AF_04/2019_PS</t>
  </si>
  <si>
    <t>ESCADA DE MARINHEIRO TIPO PISCINA, TUBO GALVANIZADO 1"</t>
  </si>
  <si>
    <t>BANCO DE CONCRETO 2,25m2 COM ESPESSURA 10cm</t>
  </si>
  <si>
    <t>TUBO, PVC, SOLDÁVEL, DE 75MM, INSTALADO EM PRUMADA DE ÁGUA - FORNECIMENTO E INSTALAÇÃO. AF_06/2022</t>
  </si>
  <si>
    <t>TUBO, PVC, SOLDÁVEL, DE 110MM, INSTALADO EM RESERVAÇÃO PREDIAL DE ÁGUA - FORNECIMENTO E INSTALAÇÃO. AF_04/2024</t>
  </si>
  <si>
    <t>TÊ DE REDUÇÃO, PVC, SOLDÁVEL, DN 110 MM X 60 MM, INSTALADO EM RESERVAÇÃO PREDIAL DE ÁGUA - FORNECIMENTO E INSTALAÇÃO. AF_04/2024</t>
  </si>
  <si>
    <t>TE, PVC, SOLDÁVEL, DN 75MM, INSTALADO EM PRUMADA DE ÁGUA - FORNECIMENTO E INSTALAÇÃO. AF_06/2022</t>
  </si>
  <si>
    <t>TÊ, PVC, SOLDÁVEL, DN 110 MM INSTALADO EM RESERVAÇÃO PREDIAL DE ÁGUA - FORNECIMENTO E INSTALAÇÃO. AF_04/2024</t>
  </si>
  <si>
    <t>FORNECIMENTO E INSTALAÇÃO DE REGISTRO DE ESFERA VS DUAS PORCAS SOLDÁVEL Ø110MM</t>
  </si>
  <si>
    <t>FORNECIMENTO E INSTALAÇÃO DE REGISTRO DE ESFERA VS DUAS PORCAS SOLDÁVEL Ø75mm</t>
  </si>
  <si>
    <t>DISPOSITIVO ESGUICHO RETORNO PARA PISCINAS</t>
  </si>
  <si>
    <t>Ralo de fundo para piscina, anti-turbilhão, 15 x 15 cm, marca sodramar ou similar</t>
  </si>
  <si>
    <t>DISPOSITIVO ASPIRAÇÃO PARA PISCINAS</t>
  </si>
  <si>
    <t>ADAPTADOR CURTO COM BOLSA E ROSCA PARA REGISTRO, PVC, SOLDÁVEL, DN 75MM X 2.1/2", INSTALADO EM PRUMADA DE ÁGUA - FORNECIMENTO E INSTALAÇÃO. AF_12/2014</t>
  </si>
  <si>
    <t>BUCHA DE REDUÇÃO, LONGA, PVC, SOLDÁVEL, DN 75 X 50 MM, INSTALADO EM PRUMADA DE ÁGUA - FORNECIMENTO E INSTALAÇÃO. AF_06/2022</t>
  </si>
  <si>
    <t>CAP/TAMPAO PVC SOLDAVEL 110mm</t>
  </si>
  <si>
    <t>BUCHA REDUCAO SOLDAVEL LONGA PVC 110x60mm</t>
  </si>
  <si>
    <t>BUCHA REDUCAO SOLDAVEL PVC 75x60mm</t>
  </si>
  <si>
    <t>CURVA 90 GRAUS, PVC, SOLDÁVEL, DN 75MM, INSTALADO EM PRUMADA DE ÁGUA - FORNECIMENTO E INSTALAÇÃO. AF_06/2022</t>
  </si>
  <si>
    <t>CURVA 90 GRAUS, PVC, SOLDÁVEL, DN 110 MM, INSTALADO EM RESERVAÇÃO PREDIAL DE ÁGUA - FORNECIMENTO E INSTALAÇÃO. AF_04/2024</t>
  </si>
  <si>
    <t>UNIÃO, PVC, SOLDÁVEL, DN 75MM, INSTALADO EM PRUMADA DE ÁGUA - FORNECIMENTO E INSTALAÇÃO. AF_06/2022</t>
  </si>
  <si>
    <t>VÁLVULA DE RETENÇÃO VERTICAL, DE BRONZE, ROSCÁVEL, 2 1/2" - FORNECIMENTO E INSTALAÇÃO. AF_08/2021</t>
  </si>
  <si>
    <t>VÁLVULA DE RETENÇÃO VERTICAL, DE BRONZE, ROSCÁVEL, 3" - FORNECIMENTO E INSTALAÇÃO. AF_08/2021</t>
  </si>
  <si>
    <t>Conjunto motor-bomba submersível vertical para águas residuais, Q= 2 a16 m³/h, Hman= 12 a 2 mca, potência de 0,5 cv</t>
  </si>
  <si>
    <t>Hipoclorador / Bomba dosadora analógica de soluções, vazão de 0,5 à 15 l/h e presão de 0 à 15 bar</t>
  </si>
  <si>
    <t>MOTOBOMBA 2,0 CV MONOF.""MODELO STANDARD""ECS-200M ELETROPLAS</t>
  </si>
  <si>
    <t>Filtro FVP-120 (REF. SINAPI 102119)</t>
  </si>
  <si>
    <t>Skimmer Boca Larga ABS (REF. SINAPI 102119)</t>
  </si>
  <si>
    <t>CAIXA SIFONADA, COM GRELHA QUADRADA, PVC, DN 150 X 150 X 50 MM, JUNTA SOLDÁVEL, FORNECIDA E INSTALADA EM RAMAL DE DESCARGA OU EM RAMAL DE ESGOTO SANITÁRIO. AF_08/2022</t>
  </si>
  <si>
    <t>ELETROCALHA PERFURADA TIPO ""U"" 50X50 CHAPA 18 SEM TAMPA</t>
  </si>
  <si>
    <t>CRUZETA HORIZONTAL 90º PARA ELETROCALHA 50X50 MM</t>
  </si>
  <si>
    <t>CABO DE COBRE FLEXÍVEL ISOLADO, 10 MM², ANTI-CHAMA 450/750 V, PARA CIRCUITOS TERMINAIS - FORNECIMENTO E INSTALAÇÃO. AF_03/2023</t>
  </si>
  <si>
    <t>POSTE ACO CONICO 7,0m 2 PETALAS 1 70W+1 LED 60W 6.600 LUMEN</t>
  </si>
  <si>
    <t>LUMINARIA DE SOBREPOR HERMETICA PARA TUBULAR LED OU FLUORES.</t>
  </si>
  <si>
    <t>LUMINÁRIA DE LED PARA ILUMINAÇÃO PÚBLICA, DE 181 W ATÉ 239 W - FORNECIMENTO E INSTALAÇÃO. AF_02/2025_PS</t>
  </si>
  <si>
    <t>DISJUNTOR CAIXA MOLDADA TRIPOLAR 50A DWP 63L WEG</t>
  </si>
  <si>
    <t>Quadro de comando para 3 bombas de incendio, sendo de 2 de até 10 cv e 01 bomba Jóquei 3cv, trifásica, 220 volts com chave seletora, acionamento manual / automático, quadro 1,50x1,00x0,30m, barramento de cobre, (ver desc complementar) - Fornecimento</t>
  </si>
  <si>
    <t>ESTRUTURA TRELIÇADA DE COBERTURA, TIPO SHED, COM LIGAÇÕES PARAFUSADAS, INCLUSOS PERFIS METÁLICOS, CHAPAS METÁLICAS, MÃO DE OBRA E TRANSPORTE COM GUINDASTE - FORNECIMENTO E INSTALAÇÃO. AF_01/2020_PSA</t>
  </si>
  <si>
    <t>TELHAMENTO COM TELHA METÁLICA TERMOACÚSTICA E = 30 MM, COM ATÉ 2 ÁGUAS, INCLUSO IÇAMENTO. AF_07/2019</t>
  </si>
  <si>
    <t>FECHAMENTO TELHA PERF GALVALUME / ACO GALV TRAPEZ H=35MM E=0,65MM PINT PO 2 FACES  Ø FURO ATE 3,17MM AREA PERFURADA ATÉ 40%</t>
  </si>
  <si>
    <t>CALHA EM CHAPA DE AÇO GALVANIZADO NÚMERO 24, DESENVOLVIMENTO DE 33 CM, INCLUSO TRANSPORTE VERTICAL. AF_07/2019</t>
  </si>
  <si>
    <t>Terminal estanhado de 1 compressão 1 furo, 50mm², ref. TEL-5150, marca de referência Termotécnica ou equivalente</t>
  </si>
  <si>
    <t>Conector de medição em bronze c/4 parafusos p/cabos de cobre 16-70mm² ref.TEL-560 (pára-raio)</t>
  </si>
  <si>
    <t>Chapa perfurada(tela casa da moeda) BELINOX, largura 245 mm, espessura 1.5mm, ref. TEL-754, marca de referência Termotécnica ou equivalente</t>
  </si>
  <si>
    <t>CORDOALHA DE COBRE NU 50 MM², ENTERRADA - FORNECIMENTO E INSTALAÇÃO. AF_08/2023</t>
  </si>
  <si>
    <t>CONECTOR GRAMPO METÁLICO TIPO OLHAL, PARA SPDA, PARA HASTE DE ATERRAMENTO DE 3/4'' E CABOS DE 10 A 50 MM2 - FORNECIMENTO E INSTALAÇÃO. AF_08/2023</t>
  </si>
  <si>
    <t>Fixador universal estanhado para cabos 16 a 70mm2 - fornecimento</t>
  </si>
  <si>
    <t>RESERVATÓRIO E CASA DE BOMBAS</t>
  </si>
  <si>
    <t>MONTAGEM DE ARMADURA DE ESTACAS, DIÂMETRO = 12,5 MM. AF_09/2021_PS</t>
  </si>
  <si>
    <t>ESCAVAÇÃO MANUAL DE VIGA DE BORDA PARA RADIER. AF_09/2021</t>
  </si>
  <si>
    <t>CAMADA SEPARADORA PARA EXECUÇÃO DE RADIER, PISO DE CONCRETO OU LAJE SOBRE SOLO, EM LONA PLÁSTICA. AF_09/2021</t>
  </si>
  <si>
    <t>FABRICAÇÃO, MONTAGEM E DESMONTAGEM DE FORMA PARA RADIER, PISO DE CONCRETO OU LAJE SOBRE SOLO, EM MADEIRA SERRADA, 4 UTILIZAÇÕES. AF_09/2021</t>
  </si>
  <si>
    <t>RESERVATORIO METALICO,PADRAO SABESP OU SIMILAR,C/CAPAC.P/50M3,P/AGUA POTAVEL,ESTILO TACA AGUA TOTAL,ACO USI-SAC-41 OU COR-400,INCL.ENCANAMENTO INTERNO,ESCADAS(INT.E EXT.)ENTRADA ESAIDAS,SUPORTE CHAVE ELETRICA,DRENO AUTO LIMPANTE,GUARDA CORPO PROTECAO, CORRIMAO SUPERIOR,ESCAVACAO E BASE DE CONCRETOARMADO COM FCK 25MPA,EXCLUSIVE FUNDACOES.FORN.E COLOCACAO</t>
  </si>
  <si>
    <t>RESERVATORIO PRFV POLIESTER REFORCADO FIBRA VIDRO,CAPAC.1000 0L,DIM.APROX.(DIAM:2,60MXALT:2,00M),AGUA POTAVEL OU APROVEIT AMENTO AGUA CHUVA AAC,INCL.TAMPA PRESSAO PARAFUSADA,CONFORME ABNT NBR 15527,12217 E 8220,FABR.OPERAREM REGIME CARGA OSCI NTE CICLICA,CONTRA RADIACOES UVA UVB,REFORCO RESISTENCIA CAR GA COMPRES.DIRETAMENTE COSTADO S/NECESSIDADE CONTENCAO.FORN.</t>
  </si>
  <si>
    <t>Cobogo cimento tipo "veneziana", dim: 40 x 40 x 9cm</t>
  </si>
  <si>
    <t>ACABAMENTO POLIDO PARA PISO DE CONCRETO ARMADO OU LAJE SOBRE SOLO DE ALTA RESISTÊNCIA. AF_09/2021</t>
  </si>
  <si>
    <t>PORTA EM ALUMÍNIO DE ABRIR TIPO VENEZIANA COM GUARNIÇÃO, FIXAÇÃO COM PARAFUSOS - FORNECIMENTO E INSTALAÇÃO. AF_12/2019</t>
  </si>
  <si>
    <t>CABO DE COBRE FLEXÍVEL ISOLADO, 10 MM², ANTI-CHAMA 0,6/1,0 KV, PARA DISTRIBUIÇÃO - FORNECIMENTO E INSTALAÇÃO. AF_10/2020</t>
  </si>
  <si>
    <t>CABO DE COBRE FLEXÍVEL ISOLADO, 16 MM², ANTI-CHAMA 0,6/1,0 KV, PARA DISTRIBUIÇÃO - FORNECIMENTO E INSTALAÇÃO. AF_10/2020</t>
  </si>
  <si>
    <t>CAP VEDACAO ELETRODUTO PVC 3/4""</t>
  </si>
  <si>
    <t>Luva de emenda para eletroduto, aço galvanizado, dn 40 mm (1 1/2"), aparente, instalada em teto - fornecimento e instalaçâo</t>
  </si>
  <si>
    <t>TE HORIZONTAL PARA ELETROCALHA 50 X 50 MM</t>
  </si>
  <si>
    <t>LUMINÁRIA ARANDELA TIPO TARTARUGA, DE SOBREPOR, COM 1 LÂMPADA LED DE 6 W, SEM REATOR - FORNECIMENTO E INSTALAÇÃO. AF_09/2024</t>
  </si>
  <si>
    <t>Disjuntor em caixa moldada tripolar, térmico e magnético fixos, tensão de isolamento 480/690V, de 70A até 150A</t>
  </si>
  <si>
    <t>DISJUNTOR TRIPOLAR TIPO DIN, CORRENTE NOMINAL DE 25A - FORNECIMENTO E INSTALAÇÃO. AF_10/2020</t>
  </si>
  <si>
    <t>Quadro de comando para 2 bombas de recalques de 1/3 a 2 cv, trifásica, 220 volts, com chave seletora, acionamento manual/automático, relé de sobrecarga e contatora (REF. SINAPI 101881)</t>
  </si>
  <si>
    <t>Painel elétrico p/ bomba, com chave de partida direta (manual/automática), 15 cv, trifásico (REF. SINAPI 101881)</t>
  </si>
  <si>
    <t>Disjuntor tripolar 70 A, padrão DIN (  linha branca ), curva de disparo C, corrente de interrupção 5KA, ref.: Siemens 5SX1 ou similar. (REF. SINAPI 101895)</t>
  </si>
  <si>
    <t>BOMBA HID. BPI22 R, 10CV 3F, VAZÃO: 600L/MIN, ALTURA MANO.:41MCA (Ref. 13001 ORSE)</t>
  </si>
  <si>
    <t>Conjunto motor-bomba (centrífuga) 15 cv, monoestágio, Hman= 30 a 60 mca, Q= 82 a 20 m³/h</t>
  </si>
  <si>
    <t>JOELHO 90 GRAUS, EM FERRO GALVANIZADO, DN 40 (1 1/2"), CONEXÃO ROSQUEADA, INSTALADO EM REDE DE ALIMENTAÇÃO PARA HIDRANTE - FORNECIMENTO E INSTALAÇÃO. AF_10/2020</t>
  </si>
  <si>
    <t>LUVA DE REDUÇÃO, EM FERRO GALVANIZADO, 2 1/2" X 2", CONEXÃO ROSQUEADA, INSTALADO EM REDE DE ALIMENTAÇÃO PARA HIDRANTE - FORNECIMENTO E INSTALAÇÃO. AF_10/2020</t>
  </si>
  <si>
    <t>LUVA DE REDUÇÃO, EM FERRO GALVANIZADO, CONEXÃO ROSQUEADA, DN 80 MM X 65 MM (3" X 2 1/2"), INSTALADO EM RESERVAÇÃO PREDIAL DE ÁGUA - FORNECIMENTO E INSTALAÇÃO. AF_04/2024</t>
  </si>
  <si>
    <t>TUBO DE AÇO GALVANIZADO COM COSTURA, CLASSE MÉDIA, DN 40 (1 1/2"), CONEXÃO ROSQUEADA, INSTALADO EM REDE DE ALIMENTAÇÃO PARA HIDRANTE - FORNECIMENTO E INSTALAÇÃO. AF_10/2020</t>
  </si>
  <si>
    <t>TUBO DE AÇO GALVANIZADO COM COSTURA, CLASSE MÉDIA, DN 65 (2 1/2"), CONEXÃO ROSQUEADA, INSTALADO EM REDE DE ALIMENTAÇÃO PARA HIDRANTE - FORNECIMENTO E INSTALAÇÃO. AF_10/2020</t>
  </si>
  <si>
    <t>TUBO DE AÇO GALVANIZADO COM COSTURA, CLASSE MÉDIA, DN 80 (3"), CONEXÃO ROSQUEADA, INSTALADO EM REDE DE ALIMENTAÇÃO PARA HIDRANTE - FORNECIMENTO E INSTALAÇÃO. AF_10/2020</t>
  </si>
  <si>
    <t>TUBO, PVC, SOLDÁVEL, DE 60MM, INSTALADO EM PRUMADA DE ÁGUA - FORNECIMENTO E INSTALAÇÃO. AF_06/2022</t>
  </si>
  <si>
    <t>REGISTRO DE GAVETA BRUTO, LATÃO, ROSCÁVEL, 1 1/2" - FORNECIMENTO E INSTALAÇÃO. AF_08/2021</t>
  </si>
  <si>
    <t>VÁLVULA DE RETENÇÃO VERTICAL, DE BRONZE, ROSCÁVEL, 1" - FORNECIMENTO E INSTALAÇÃO. AF_08/2021</t>
  </si>
  <si>
    <t>VÁLVULA DE RETENÇÃO, DE BRONZE, PÉ COM CRIVOS, ROSCÁVEL, 2" - FORNECIMENTO E INSTALAÇÃO. AF_08/2021</t>
  </si>
  <si>
    <t>ADAPTADOR CURTO COM BOLSA E ROSCA PARA REGISTRO, PVC, SOLDÁVEL, DN 32MM X 1 , INSTALADO EM RAMAL DE DISTRIBUIÇÃO DE ÁGUA - FORNECIMENTO E INSTALAÇÃO. AF_06/2022</t>
  </si>
  <si>
    <t>ADAPTADOR CURTO COM BOLSA E ROSCA PARA REGISTRO, PVC, SOLDÁVEL, DN 50MM X 1.1/2", INSTALADO EM RAMAL DE DISTRIBUIÇÃO DE ÁGUA - FORNECIMENTO E INSTALAÇÃO. AF_06/2022</t>
  </si>
  <si>
    <t>CURVA 45 GRAUS, PVC, SOLDÁVEL, DN 32MM, INSTALADO EM RAMAL DE DISTRIBUIÇÃO DE ÁGUA - FORNECIMENTO E INSTALAÇÃO. AF_06/2022</t>
  </si>
  <si>
    <t>CURVA 45 GRAUS, PVC, SOLDÁVEL, DN 50MM, INSTALADO EM RAMAL DE DISTRIBUIÇÃO DE ÁGUA - FORNECIMENTO E INSTALAÇÃO. AF_06/2022</t>
  </si>
  <si>
    <t>TE, PVC, SOLDÁVEL, DN 32MM, INSTALADO EM RAMAL DE DISTRIBUIÇÃO DE ÁGUA - FORNECIMENTO E INSTALAÇÃO. AF_06/2022</t>
  </si>
  <si>
    <t>UNIÃO, PVC, SOLDÁVEL, DN 32MM, INSTALADO EM RAMAL DE DISTRIBUIÇÃO DE ÁGUA - FORNECIMENTO E INSTALAÇÃO. AF_06/2022</t>
  </si>
  <si>
    <t>CASA DE LIXO</t>
  </si>
  <si>
    <t>LASTRO DE CONCRETO MAGRO, APLICADO EM PISOS, LAJES SOBRE SOLO OU RADIERS, ESPESSURA DE 5 CM. AF_01/2024</t>
  </si>
  <si>
    <t>CAIXILHO ALUMINIO VENEZIANA FIXA</t>
  </si>
  <si>
    <t>ADAPTADOR CURTO COM BOLSA E ROSCA PARA REGISTRO, PVC, SOLDÁVEL, DN 25MM X 3/4 , INSTALADO EM RAMAL DE DISTRIBUIÇÃO DE ÁGUA - FORNECIMENTO E INSTALAÇÃO. AF_06/2022</t>
  </si>
  <si>
    <t>BUCHA DE REDUÇÃO, LONGA, PVC, SOLDÁVEL, DN 50 X 25 MM, INSTALADO EM RAMAL DE DISTRIBUIÇÃO DE ÁGUA - FORNECIMENTO E INSTALAÇÃO. AF_06/2022</t>
  </si>
  <si>
    <t>LUVA, PVC, SOLDÁVEL, DN 50MM, INSTALADO EM RAMAL DE DISTRIBUIÇÃO DE ÁGUA - FORNECIMENTO E INSTALAÇÃO. AF_06/2022</t>
  </si>
  <si>
    <t>TOMADA BAIXA DE EMBUTIR (3 MÓDULOS), 2P+T 10 A, INCLUINDO SUPORTE E PLACA - FORNECIMENTO E INSTALAÇÃO. AF_03/2023</t>
  </si>
  <si>
    <t>GUARITA</t>
  </si>
  <si>
    <t>CURVA DE TRANSPOSIÇÃO, PVC, SOLDÁVEL, DN 25MM, INSTALADO EM RAMAL DE DISTRIBUIÇÃO DE ÁGUA   FORNECIMENTO E INSTALAÇÃO. AF_06/2022</t>
  </si>
  <si>
    <t>ASSENTO SANITÁRIO CONVENCIONAL - FORNECIMENTO E INSTALACAO. AF_01/2020</t>
  </si>
  <si>
    <t>CUBA DE EMBUTIR RETANGULAR DE AÇO INOXIDÁVEL, 56 X 33 X 12 CM - FORNECIMENTO E INSTALAÇÃO. AF_01/2020</t>
  </si>
  <si>
    <t>SIFÃO DO TIPO GARRAFA EM METAL CROMADO 1 X 1.1/2" - FORNECIMENTO E INSTALAÇÃO. AF_01/2020</t>
  </si>
  <si>
    <t>LAVATÓRIO LOUÇA BRANCA SUSPENSO, 29,5 X 39CM OU EQUIVALENTE, PADRÃO POPULAR - FORNECIMENTO E INSTALAÇÃO. AF_01/2020</t>
  </si>
  <si>
    <t>INTERRUPTOR SIMPLES (1 MÓDULO) COM 1 TOMADA DE EMBUTIR 2P+T 10 A, INCLUINDO SUPORTE E PLACA - FORNECIMENTO E INSTALAÇÃO. AF_03/2023</t>
  </si>
  <si>
    <t>SUBESTAÇÃO</t>
  </si>
  <si>
    <t>Poste circular de concreto 11/600 - Fornecimento</t>
  </si>
  <si>
    <t>ASSENTAMENTO DE POSTE DE CONCRETO COM COMPRIMENTO NOMINAL DE 11 M, CARGA NOMINAL DE 600 DAN, ENGASTAMENTO BASE CONCRETADA COM 1 M DE CONCRETO E 0,7 M DE SOLO (NÃO INCLUI FORNECIMENTO). AF_11/2019</t>
  </si>
  <si>
    <t>Chave fusível 15kv 100a - 10000a base c</t>
  </si>
  <si>
    <t>Fornecimento de isolador de disco polimérico 15 kv</t>
  </si>
  <si>
    <t>Parafuso cabeça abaulada 16 x  45mm</t>
  </si>
  <si>
    <t>Parafuso cabeça abaulada 16 x  70mm</t>
  </si>
  <si>
    <t>SUPORTE PARA TRANSFORMADOR EM POSTE DE CONCRETO CIRCULAR - FORNECIMENTO E INSTALAÇÃO. AF_12/2020</t>
  </si>
  <si>
    <t>TRANSFORMADOR DE DISTRIBUIÇÃO, 300 KVA, TRIFÁSICO, 60 HZ, CLASSE 15 KV, IMERSO EM ÓLEO MINERAL, INSTALAÇÃO EM POSTE (NÃO INCLUSO SUPORTE) - FORNECIMENTO E INSTALAÇÃO. AF_12/2020</t>
  </si>
  <si>
    <t>CABECOTE PARA ENTRADA DE LINHA DE ALIMENTACAO PARA ELETRODUTO, EM LIGA DE ALUMINIO COM ACABAMENTO ANTI CORROSIVO, COM FIXACAO POR ENCAIXE LISO DE 360 GRAUS, DE 4"</t>
  </si>
  <si>
    <t>PARA RAIO POLIMERICO DE DISTRIBUICAO 15KV 10KA C/ FERRAGEM</t>
  </si>
  <si>
    <t>SUPORTE DE AÇO GALVANIZADO PARA FIXAÇÃO DO PÁRA-RAIO POLIMÉRICO</t>
  </si>
  <si>
    <t>BUCHA E ARRUELA METALICA DIAM. 4"</t>
  </si>
  <si>
    <t>DISJUNTOR BAIXA TENSÃO TRIPOLAR A SECO  800A/600V - FORNECIMENTO E INSTALAÇÃO. AF_10/2020</t>
  </si>
  <si>
    <t>Luva para eletroduto de pvc rígido roscável, diâm = 32mm (1")</t>
  </si>
  <si>
    <t>Curva para eletroduto de pvc rígido roscável, diâm = 32mm (1")</t>
  </si>
  <si>
    <t>CAIXA PASSAGEM CHAPA GALVAN.16 TAMPA CEGA PARAF.60x60x13cm</t>
  </si>
  <si>
    <t>Tampa de concreto para caixas de passagem 0,60x0,60mx0,07m</t>
  </si>
  <si>
    <t>Grade proteção c/ barra redonda ferro 5/8"</t>
  </si>
  <si>
    <t>CABO DE COBRE FLEXÍVEL ISOLADO, 240 MM², ANTI-CHAMA 0,6/1,0 KV, PARA REDE ENTERRADA DE DISTRIBUIÇÃO DE ENERGIA ELÉTRICA - FORNECIMENTO E INSTALAÇÃO. AF_12/2021</t>
  </si>
  <si>
    <t>CABO DE COBRE FLEXÍVEL ISOLADO, 120 MM², ANTI-CHAMA 0,6/1,0 KV, PARA REDE ENTERRADA DE DISTRIBUIÇÃO DE ENERGIA ELÉTRICA - FORNECIMENTO E INSTALAÇÃO. AF_12/2021</t>
  </si>
  <si>
    <t>ELETRODUTO RÍGIDO ROSCÁVEL, PVC, DN 110 MM (4"), PARA REDE ENTERRADA DE DISTRIBUIÇÃO DE ENERGIA ELÉTRICA - FORNECIMENTO E INSTALAÇÃO. AF_12/2021</t>
  </si>
  <si>
    <t>CURVA 90 GRAUS PARA ELETRODUTO, PVC, ROSCÁVEL, DN 110 MM (4"), PARA REDE ENTERRADA DE DISTRIBUIÇÃO DE ENERGIA ELÉTRICA - FORNECIMENTO E INSTALAÇÃO. AF_12/2021</t>
  </si>
  <si>
    <t>LUVA PARA ELETRODUTO, PVC, ROSCÁVEL, DN 110 MM (4"), PARA REDE ENTERRADA DE DISTRIBUIÇÃO DE ENERGIA ELÉTRICA - FORNECIMENTO E INSTALAÇÃO. AF_12/2021</t>
  </si>
  <si>
    <t>QUADRO DE MEDIÇÃO GERAL DE ENERGIA PARA 1 MEDIDOR DE SOBREPOR - FORNECIMENTO E INSTALAÇÃO. AF_10/2020</t>
  </si>
  <si>
    <t>ESCAVAÇÃO MANUAL DE VALA. AF_09/2024</t>
  </si>
  <si>
    <t>TRANSPORTE COM CAMINHÃO BASCULANTE DE 18 M³, EM VIA URBANA PAVIMENTADA, DMT ATÉ 30 KM (UNIDADE: M3XKM). AF_07/2020</t>
  </si>
  <si>
    <t>FOTOVOLTÁICO</t>
  </si>
  <si>
    <t>CUSTO CUB - PROJETO DE REDE DE ENERGIA ELÉTRICA</t>
  </si>
  <si>
    <t>Fornecimento e instalação, na Região Sudeste, de  sistema de geração de energia elétrica solar  fotovoltaica, com conjunto de placas  dimensionadas pelo executor com potência  somada de no mínimo 268 kWp e potência  mínima do inversor de 200 kW.</t>
  </si>
  <si>
    <t>SERVIÇOS COMPLEMENTARES</t>
  </si>
  <si>
    <t>Placa suspensa de parede 125 x 25cm, em alumínio composto esp: 3mm com aplicação de adesivo.</t>
  </si>
  <si>
    <t>Totem em concreto armado</t>
  </si>
  <si>
    <t>Bicicletário em tubo de aço galvanizado diam=50mm, exceto pintura de acabamento</t>
  </si>
  <si>
    <t>Brinquedo - Balanço Duplo, modelo M117, da Lúdico Brinquedos Inteligentes ou similar</t>
  </si>
  <si>
    <t>Brinquedo - Forte Apache, modelo M218, da Lúdico Brinquedos Inteligentes ou similar</t>
  </si>
  <si>
    <t>Brinquedo - Gangorra Dupla, modelo M119, da Lúdico Brinquedos Inteligentes ou similar</t>
  </si>
  <si>
    <t>Brinquedo - Gira-gira (carrossel ø=1,70m), em tubo de ferro galvanizado de 1 1/2" e assento em chapa galvanizada e=1/4", sergipark ou similar</t>
  </si>
  <si>
    <t>Brinquedo -  Labirinto (trepa-trepa) em tubo ferro galv d=1 1/2" na horizontal e d=1 1/2" na vertical. Dim:1,54x1,54x2,04m, ref: Sergipark ou similar</t>
  </si>
  <si>
    <t>INSTALAÇÃO DE LIXEIRA METÁLICA DUPLA, CAPACIDADE DE 60 L, EM TUBO DE AÇO CARBONO E CESTOS EM CHAPA DE AÇO COM PINTURA ELETROSTÁTICA, SOBRE PISO DE CONCRETO EXISTENTE. AF_11/2021</t>
  </si>
  <si>
    <t>LIMPEZA FINAL DE OBRAS</t>
  </si>
  <si>
    <t>PROJETO ""AS BUILT"" ARQUITETURA</t>
  </si>
  <si>
    <t>ITENS NÃO FINANCIAVÉIS - CONTRAPARTIDA</t>
  </si>
  <si>
    <t>PROJETOS</t>
  </si>
  <si>
    <t>LEVANTAMENTO PLANIALTIMÉTRICO E CADASTRAL -TERRENO ATÉ 2.000 M2</t>
  </si>
  <si>
    <t>MOBILIZAÇÃO E DESMOBILIZAÇÃO DE EQUIPAMENTO DE SONDAGEM A PERCUSSÃO COM ENSAIO DE PENETRAÇÃO PADRÃO (SPT) - (CUSTO FIXO)</t>
  </si>
  <si>
    <t>SONDAGEM A PERCUSSÃO COM ENSAIO DE PENETRAÇÃO PADRÃO (SPT), DIÂMETRO 2.1/2", EXCLUSIVE MOBILIZAÇÃO E DESMOBILIZAÇÃO</t>
  </si>
  <si>
    <t>DESENVOLVIMENTO E DETALHAMENTO DE PROJETO ARQUITETÔNICO (UNIDADE EM PRANCHA)</t>
  </si>
  <si>
    <t>PROJETO EXECUTIVO DE TERRAPLENAGEM - PLANTA (UNIDADE EM PRANCHA)</t>
  </si>
  <si>
    <t>PROJETO EXECUTIVO DE TERRAPLENAGEM - SEÇÕES (UNIDADE EM PRANCHA)</t>
  </si>
  <si>
    <t>PROJETO EXECUTIVO DE ESTRUTURA DE CONCRETO (UNIDADE EM PRANCHA)</t>
  </si>
  <si>
    <t>PROJETO EXECUTIVO DE ESTRUTURA METÁLICA (UNIDADE EM PRANCHA)</t>
  </si>
  <si>
    <t>PROJETO EXECUTIVO DE ENGRADAMENTO METÁLICO (UNIDADE EM PRANCHA)</t>
  </si>
  <si>
    <t>PROJETO EXECUTIVO DE INSTALAÇÕES HIDROSSANITÁRIAS (UNIDADE EM PRANCHA)</t>
  </si>
  <si>
    <t>PROJETO EXECUTIVO DE GLP (UNIDADE EM PRANCHA)</t>
  </si>
  <si>
    <t>PROJETO EXECUTIVO DE INSTALAÇÕES ELÉTRICAS (UNIDADE EM PRANCHA)</t>
  </si>
  <si>
    <t>PROJETO EXECUTIVO DE AR CONDICIONADO/VENTILAÇÃO/ CLIMATIZAÇÃO (UNIDADE EM PRANCHA)</t>
  </si>
  <si>
    <t>PROJETO EXECUTIVO DE INFRAESTRUTURA DE CABEAMENTO ESTRUTURADO/CFTV/ALARME/SEGURANÇA/SONORIZAÇÃO (UNIDADE EM PRANCHA)</t>
  </si>
  <si>
    <t>PROJETO EXECUTIVO DE SPDA (UNIDADE EM PRANCHA)</t>
  </si>
  <si>
    <t>PROJETO EXECUTIVO LUMINOTÉCNICO (UNIDADE EM PRANCHA)</t>
  </si>
  <si>
    <t>COMPATIBILIZAÇÃO DE PROJETOS COM ÁREA ATÉ 10.000 M2</t>
  </si>
  <si>
    <t>PLANILHA ORÇAMENTÁRIA PARA CONSTRUÇÕES NOVAS - ÁREA DE 2.001 M2 A 4.000 M2</t>
  </si>
  <si>
    <t>PROJETO EXECUTIVO DE ARQUITETURA (UNIDADE POR PRANCHA)</t>
  </si>
  <si>
    <t>PROJETO EXECUTIVO DE PREVENÇÃO E COMBATE A INCÊNDIO (UNIDADE POR PRANCHA)</t>
  </si>
  <si>
    <t>TERRAPLANAGEM, DEMOLIÇÕES e LIMPEZA DO TERRENO</t>
  </si>
  <si>
    <t>DEMOLIÇÕES E LIMPEZA DO TERRENO</t>
  </si>
  <si>
    <t>LIMPEZA MECANIZADA DE CAMADA VEGETAL, VEGETAÇÃO E PEQUENAS ÁRVORES (DIÂMETRO DE TRONCO MENOR QUE 0,20 M), COM TRATOR DE ESTEIRAS. AF_03/2024</t>
  </si>
  <si>
    <t>DEMOLIÇÃO PARCIAL DE PAVIMENTO ASFÁLTICO, DE FORMA MECANIZADA, SEM REAPROVEITAMENTO. AF_09/2023</t>
  </si>
  <si>
    <t>DEMOLIÇÃO DE PISO DE CONCRETO SIMPLES, DE FORMA MECANIZADA COM MARTELETE, SEM REAPROVEITAMENTO. AF_09/2023</t>
  </si>
  <si>
    <t>DEMOLIÇÃO DE ALVENARIA DE BLOCO FURADO, DE FORMA MANUAL, SEM REAPROVEITAMENTO. AF_09/2023</t>
  </si>
  <si>
    <t>REMOÇÃO DE TELHAS DE FIBROCIMENTO METÁLICA E CERÂMICA, DE FORMA MANUAL, SEM REAPROVEITAMENTO. AF_09/2023</t>
  </si>
  <si>
    <t xml:space="preserve">REMOÇÃO TRAVES </t>
  </si>
  <si>
    <t>CORTE RASO E RECORTE DE ÁRVORE COM DIÂMETRO DE TRONCO MAIOR OU IGUAL A 0,20 M E MENOR QUE 0,40 M. AF_03/2024</t>
  </si>
  <si>
    <t>REMOÇÃO DE EQUIPAMENTOS DE ACADEMIA EXTERNA</t>
  </si>
  <si>
    <t>REMOÇÃO DE POSTE</t>
  </si>
  <si>
    <t>TERRAPLANAGEM</t>
  </si>
  <si>
    <t>ESCAVAÇÃO HORIZONTAL, INCLUINDO ESCARIFICAÇÃO, CARGA E DESCARGA EM SOLO DE 2A CATEGORIA COM TRATOR DE ESTEIRAS (150HP/LÂMINA: 3,18M3). AF_07/2020</t>
  </si>
  <si>
    <t>REATERRO MECANIZADO DE VALA COM ESCAVADEIRA HIDRÁULICA (CAPACIDADE DA CAÇAMBA: 0,8 M³/POTÊNCIA: 111 HP), LARGURA DE 1,5 A 2,5 M, PROFUNDIDADE ATÉ 1,5 M, COM SOLO (SEM SUBSTITUIÇÃO) DE 1ª CATEGORIA, COM COMPACTADOR DE SOLOS DE PERCUSSÃO. AF_08/2023</t>
  </si>
  <si>
    <t>EXECUÇÃO E COMPACTAÇÃO DE CORPO DE ATERRO DE ATERRO (95% DE ENERGIA DO PROCTOR NORMAL) COM SOLO PREDOMINANTEMENTE ARGILOSO, EM CAMADAS COM ESPESSURA DE 20 CM - EXCLUSIVE ESCAVAÇÃO, CARGA E TRANSPORTE E SOLO. AF_09/2024</t>
  </si>
  <si>
    <t>ARGILA PARA ATERRO (COM TRANSPORTE ATÉ 10 KM)</t>
  </si>
  <si>
    <t>EXECUÇÃO E COMPACTAÇÃO DE CAMADA FINAL DE ATERRO (100% DE ENERGIA DO PROCTOR NORMAL) COM SOLO PREDOMINANTEMENTE ARGILOSO, EM CAMADAS COM ESPESSURA DE 10 CM - EXCLUSIVE ESCAVAÇÃO, CARGA E TRANSPORTE E SOLO. AF_09/2024</t>
  </si>
  <si>
    <t>TAXA DE DESTINAÇÃO DE RESÍDUO EM ATERRO SANITÁRIO LICENCIADO | TAXA DE TODOS OS ITENS FINANCIÁVEIS</t>
  </si>
  <si>
    <t>TAXA DE DESTINAÇÃO DE RESÍDUO EM ATERRO SANITÁRIO LICENCIADO PELA PJF, MEDIANTE APRESENTAÇÃO DE DOCUMENTAÇÃO COMPROBATÓRIA &gt; (BDI DIFERENCIADO: 16,80%)</t>
  </si>
  <si>
    <t>CONTENÇÕES | MUROS 1 A 5</t>
  </si>
  <si>
    <t>ESTACA BROCA DE CONCRETO, DIÂMETRO DE 20CM, ESCAVAÇÃO MANUAL COM TRADO CONCHA, COM ARMADURA DE ARRANQUE. AF_05/2020</t>
  </si>
  <si>
    <t>ARMAÇÃO DE CORTINA DE CONTENÇÃO EM CONCRETO ARMADO, COM AÇO CA-50 DE 12,5 MM - MONTAGEM. AF_11/2024</t>
  </si>
  <si>
    <t>CONCRETAGEM DE CORTINA DE CONTENÇÃO, ATRAVÉS DE BOMBA - LANÇAMENTO, ADENSAMENTO E ACABAMENTO. AF_11/2024</t>
  </si>
  <si>
    <t>FABRICAÇÃO, MONTAGEM E DESMONTAGEM DE FÔRMA PARA CORTINA DE CONTENÇÃO, EM CHAPA DE MADEIRA COMPENSADA PLASTIFICADA, E = 18 MM, 10 UTILIZAÇÕES. AF_11/2024</t>
  </si>
  <si>
    <t>ALVENARIA DE BLOCO DE CONCRETO CHEIO COM ARMAÇÃO, EM CONCRETO COM FCK 15MPA , ESP. 14CM, PARA REVESTIMENTO, INCLUSIVE ARGAMASSA PARA ASSENTAMENTO</t>
  </si>
  <si>
    <t>IMPLANTAÇÃO</t>
  </si>
  <si>
    <t>INSTALAÇÕES HIDROSSANITÁRIAS | ÁGUA FRIA</t>
  </si>
  <si>
    <t>HIDRÔMETRO DN 3/4", 5,0 M3/H - FORNECIMENTO E INSTALAÇÃO. AF_03/2024</t>
  </si>
  <si>
    <t>KIT CAVALETE PARA MEDIÇÃO DE ÁGUA - ENTRADA INDIVIDUALIZADA, EM CPVC DN 35 MM (1 1/4"), PARA 1 MEDIDOR - FORNECIMENTO E INSTALAÇÃO (EXCLUSIVE HIDRÔMETRO). AF_03/2024</t>
  </si>
  <si>
    <t>ESCAVAÇÃO MECANIZADA DE VALA COM PROF. ATÉ 1,5 M (MÉDIA MONTANTE E JUSANTE/UMA COMPOSIÇÃO POR TRECHO), ESCAVADEIRA (0,8 M3),LARG. MENOR QUE 1,5 M, EM SOLO DE 1A CATEGORIA, LOCAIS COM BAIXO NÍVEL DE INTERFERÊNCIA. AF_09/2024</t>
  </si>
  <si>
    <t>REATERRO MECANIZADO DE VALA COM ESCAVADEIRA HIDRÁULICA (CAPACIDADE DA CAÇAMBA: 0,8 M³/POTÊNCIA: 111 HP), LARGURA ATÉ 1,5 M, PROFUNDIDADE DE 1,5 A 3,0 M, COM SOLO (SEM SUBSTITUIÇÃO) DE 1ª CATEGORIA, COM PLACA VIBRATÓRIA. AF_08/2023</t>
  </si>
  <si>
    <t>CARGA, MANOBRA E DESCARGA DE SOLOS E MATERIAIS GRANULARES EM CAMINHÃO BASCULANTE 6 M³ - CARGA COM ESCAVADEIRA HIDRÁULICA (CAÇAMBA DE 1,20 M³ / 155 HP) E DESCARGA LIVRE (UNIDADE: M3). AF_07/2020</t>
  </si>
  <si>
    <t>TRANSPORTE COM CAMINHÃO BASCULANTE DE 6 M³, EM VIA URBANA EM REVESTIMENTO PRIMÁRIO (UNIDADE: M3XKM). AF_07/2020</t>
  </si>
  <si>
    <t>INSTALAÇÕES HIDROSSANITÁRIAS | ESGOTO</t>
  </si>
  <si>
    <t>TUBO DE PVC PARA REDE COLETORA DE ESGOTO DE PAREDE MACIÇA, DN 200 MM, JUNTA ELÁSTICA - FORNECIMENTO E ASSENTAMENTO. AF_01/2021</t>
  </si>
  <si>
    <t>INSTALAÇÕES HIDROSSANITÁRIAS | DRENAGEM PLUVIAL</t>
  </si>
  <si>
    <t>EXECUÇÃO DE CANALETA DE CONCRETO MOLDADO IN LOCO, COM
GRELHA DE CONCRETO; ESPESSURA DE 0,15M, GEOMETRIA
RETANGULAR, COM DIMENSÕES INTERNAS: L=0,4 M; H=*0,3*M.
AF_05/2025</t>
  </si>
  <si>
    <t>CANALETA MEIA CANA PRÉ-MOLDADA DE CONCRETO (D = 40 CM) - FORNECIMENTO E INSTALAÇÃO. AF_08/2021</t>
  </si>
  <si>
    <t>TUBO PVC, SÉRIE R, ÁGUA PLUVIAL, DN 100 MM, FORNECIDO E INSTALADO EM CONDUTORES VERTICAIS DE ÁGUAS PLUVIAIS. AF_06/2022</t>
  </si>
  <si>
    <t>TUBO PEAD LISO PARA REDE DE ÁGUA OU ESGOTO, DIÂMETRO DE 160 MM, JUNTA SOLDADA (NÃO INCLUI A EXECUÇÃO DE SOLDA) - FORNECIMENTO E ASSENTAMENTO. AF_12/2021</t>
  </si>
  <si>
    <t>TUBO PEAD LISO PARA REDE DE ÁGUA OU ESGOTO, DIÂMETRO DE 110 MM, JUNTA SOLDADA (NÃO INCLUI A EXECUÇÃO DE SOLDA) - FORNECIMENTO E ASSENTAMENTO. AF_12/2021</t>
  </si>
  <si>
    <t>INSTALAÇÕES ELÉTRICAS</t>
  </si>
  <si>
    <t>ELETRODUTO FLEXÍVEL CORRUGADO, PEAD, DN 90 (3"), PARA REDE ENTERRADA DE DISTRIBUIÇÃO DE ENERGIA ELÉTRICA - FORNECIMENTO E INSTALAÇÃO. AF_12/2021</t>
  </si>
  <si>
    <t>CABO DE COBRE FLEXÍVEL ISOLADO, 25 MM², ANTI-CHAMA 0,6/1,0 KV, PARA REDE ENTERRADA DE DISTRIBUIÇÃO DE ENERGIA ELÉTRICA - FORNECIMENTO E INSTALAÇÃO. AF_12/2021</t>
  </si>
  <si>
    <t>CABO DE COBRE FLEXÍVEL ISOLADO, 35 MM², ANTI-CHAMA 0,6/1,0 KV, PARA REDE ENTERRADA DE DISTRIBUIÇÃO DE ENERGIA ELÉTRICA - FORNECIMENTO E INSTALAÇÃO. AF_12/2021</t>
  </si>
  <si>
    <t>CABO DE COBRE FLEXÍVEL ISOLADO, 50 MM², ANTI-CHAMA 0,6/1,0 KV, PARA REDE ENTERRADA DE DISTRIBUIÇÃO DE ENERGIA ELÉTRICA - FORNECIMENTO E INSTALAÇÃO. AF_12/2021</t>
  </si>
  <si>
    <t>CABO DE COBRE FLEXÍVEL ISOLADO, 70 MM², ANTI-CHAMA 0,6/1,0 KV, PARA REDE ENTERRADA DE DISTRIBUIÇÃO DE ENERGIA ELÉTRICA - FORNECIMENTO E INSTALAÇÃO. AF_12/2021</t>
  </si>
  <si>
    <t>CURVA 90 GRAUS PARA ELETRODUTO, PVC, ROSCÁVEL, DN 60 MM (2"), PARA REDE ENTERRADA DE DISTRIBUIÇÃO DE ENERGIA ELÉTRICA - FORNECIMENTO E INSTALAÇÃO. AF_12/2021</t>
  </si>
  <si>
    <t>LUVA PARA ELETRODUTO, PVC, ROSCÁVEL, DN 60 MM (2"), PARA REDE ENTERRADA DE DISTRIBUIÇÃO DE ENERGIA ELÉTRICA - FORNECIMENTO E INSTALAÇÃO. AF_12/2021</t>
  </si>
  <si>
    <t>CURVA 90 GRAUS PARA ELETRODUTO, PVC, ROSCÁVEL, DN 25 MM (3/4"), PARA CIRCUITOS TERMINAIS, INSTALADA EM FORRO - FORNECIMENTO E INSTALAÇÃO. AF_03/2023</t>
  </si>
  <si>
    <t>CURVA 90 GRAUS PARA ELETRODUTO, PVC, ROSCÁVEL, DN 32 MM (1"), PARA CIRCUITOS TERMINAIS, INSTALADA EM FORRO - FORNECIMENTO E INSTALAÇÃO. AF_03/2023</t>
  </si>
  <si>
    <t>CURVA 90 GRAUS PARA ELETRODUTO, PVC, ROSCÁVEL, DN 40 MM (1 1/4"), PARA CIRCUITOS TERMINAIS, INSTALADA EM FORRO - FORNECIMENTO E INSTALAÇÃO. AF_03/2023</t>
  </si>
  <si>
    <t>LUVA PARA ELETRODUTO, PVC, ROSCÁVEL, DN 25 MM (3/4"), PARA CIRCUITOS TERMINAIS, INSTALADA EM FORRO - FORNECIMENTO E INSTALAÇÃO. AF_03/2023</t>
  </si>
  <si>
    <t>LUVA PARA ELETRODUTO, PVC, ROSCÁVEL, DN 32 MM (1"), PARA CIRCUITOS TERMINAIS, INSTALADA EM FORRO - FORNECIMENTO E INSTALAÇÃO. AF_03/2023</t>
  </si>
  <si>
    <t>LUVA PARA ELETRODUTO, PVC, ROSCÁVEL, DN 40 MM (1 1/4"), PARA CIRCUITOS TERMINAIS, INSTALADA EM FORRO - FORNECIMENTO E INSTALAÇÃO. AF_03/2023</t>
  </si>
  <si>
    <t>CAIXA ENTERRADA ELÉTRICA RETANGULAR, EM ALVENARIA COM TIJOLOS CERÂMICOS MACIÇOS, FUNDO COM BRITA, DIMENSÕES INTERNAS: 0,6X0,6X0,6 M. AF_12/2020</t>
  </si>
  <si>
    <t>CAIXA ENTERRADA ELÉTRICA RETANGULAR, EM ALVENARIA COM TIJOLOS CERÂMICOS MACIÇOS, FUNDO COM BRITA, DIMENSÕES INTERNAS: 0,4X0,4X0,4 M. AF_12/2020</t>
  </si>
  <si>
    <t>Dispositivo de proteção contra surto de tensão DPS 60kA - 275v</t>
  </si>
  <si>
    <t>DISJUNTOR CAIXA MOLDADA ASGARD TRIPOLAR 150A S250 STECK</t>
  </si>
  <si>
    <t>Painel - QD-PROD - tipo armário para 90 espaços com disjuntores e acessórios,dim: 1200x800x250mm</t>
  </si>
  <si>
    <t>Disjuntor termomagnético tripolar 63 A com caixa moldada 10 kA</t>
  </si>
  <si>
    <t>Disjuntor termomagnético tripolar 40 A com caixa moldada 10 kA</t>
  </si>
  <si>
    <t>POSTE CONICO CONCRETO 11,0m 2 LUMINARIAS COM LAMPADAS</t>
  </si>
  <si>
    <t>CAIXA INTERNA/EXTERNA DE MEDICAO PARA 1 MEDIDOR TRIFASICO, COM VISOR, EM CHAPA DE ACO 18 USG (PADRAO DA CONCESSIONARIA LOCAL)</t>
  </si>
  <si>
    <t>CABEAMENTO ESTRUTURADO</t>
  </si>
  <si>
    <t>CABO DE FIBRA OPTICA 6 FIBRAS - PADRAO MULTIMODO</t>
  </si>
  <si>
    <t>ELETRODUTO FLEXÍVEL CORRUGADO, PEAD, DN 100 (4"), PARA REDE ENTERRADA DE DISTRIBUIÇÃO DE ENERGIA ELÉTRICA - FORNECIMENTO E INSTALAÇÃO. AF_12/2021</t>
  </si>
  <si>
    <t>COMUNICAÇÃO VISUAL</t>
  </si>
  <si>
    <t>PISO PODOTÁTIL DE ALERTA OU DIRECIONAL, DE CONCRETO, ASSENTADO SOBRE ARGAMASSA. AF_03/2024</t>
  </si>
  <si>
    <t>PISO PODOTÁTIL DE ALERTA OU DIRECIONAL, DE BORRACHA, ASSENTADO SOBRE ARGAMASSA. AF_05/2020</t>
  </si>
  <si>
    <t>MOBILIÁRIO URBANO</t>
  </si>
  <si>
    <t>GUARDA CORPO | ÁREA EXTERNA</t>
  </si>
  <si>
    <t>GUARDA CORPO | VARANDA DO EDIFÍCIO ADMINISTRATIVO | AM.07</t>
  </si>
  <si>
    <t>GUARDA-CORPO DE AÇO GALVANIZADO DE 1,10M DE ALTURA, MONTANTES TUBULARES DE 1" A CADA 15 CM, ESPAÇADOS DE 1,20M, TRAVESSA SUPERIOR DE 1.1/4", GRADIL FORMADO POR BARRAS CHATAS EM FERRO DE 6.35X40MM, FIXADO COM CHUMBADOR MECÂNICO</t>
  </si>
  <si>
    <t xml:space="preserve">MOBILIÁRIO MOLDADO IN LOCO | BANCO LINEAR DE CONCRETO E BANCO COM JARDINEIRA DE CONCRETO </t>
  </si>
  <si>
    <t>LASTRO COM MATERIAL GRANULAR, APLICAÇÃO EM BLOCOS DE COROAMENTO, ESPESSURA DE *5 CM*. AF_01/2024</t>
  </si>
  <si>
    <t>CONCRETO FCK = 20MPA, TRAÇO 1:2,7:3 (EM MASSA SECA DE CIMENTO/ AREIA MÉDIA/ BRITA 1) - PREPARO MECÂNICO COM BETONEIRA 400 L. AF_05/2021</t>
  </si>
  <si>
    <t>FABRICAÇÃO, MONTAGEM E DESMONTAGEM DE FÔRMA PARA SAPATA CORRIDA, EM CHAPA DE MADEIRA COMPENSADA RESINADA, E=17 MM, 4 UTILIZAÇÕES. AF_01/2024</t>
  </si>
  <si>
    <t>IMPERMEABILIZAÇÃO DE SUPERFÍCIE COM MANTA ASFÁLTICA, DUAS CAMADAS, INCLUSIVE APLICAÇÃO DE PRIMER ASFÁLTICO, E=3MM E E=4MM. AF_09/2023</t>
  </si>
  <si>
    <t>CHAPISCO APLICADO EM ALVENARIA (COM PRESENÇA DE VÃOS) E ESTRUTURAS DE CONCRETO DE FACHADA, COM COLHER DE PEDREIRO.  ARGAMASSA TRAÇO 1:3 COM PREPARO EM BETONEIRA 400L. AF_10/2022</t>
  </si>
  <si>
    <t>EMBOÇO OU MASSA ÚNICA EM ARGAMASSA TRAÇO 1:2:8, PREPARO MECÂNICA COM BETONEIRA 400 L, APLICADA COM PROJETOR TIPO CANEQUINHA EM PANOS DE FACHADA COM PRESENÇA DE VÃOS, ESPESSURA DE 25 MM, ACESSO POR ANDAIME. AF_08/2022</t>
  </si>
  <si>
    <t>PINTURA DE PISO COM TINTA ACRÍLICA, APLICAÇÃO MANUAL, 3 DEMÃOS, INCLUSO FUNDO PREPARADOR. AF_05/2021</t>
  </si>
  <si>
    <t>MOBILIÁRIO | MESA E BANCOS EM CONCRETO</t>
  </si>
  <si>
    <t>CONJUNTO DE MESA E BANCOS DE CONCRETO
PARA JOGOS</t>
  </si>
  <si>
    <t>PAISAGISMO</t>
  </si>
  <si>
    <t>PLANTIO DE ÁRVORE</t>
  </si>
  <si>
    <t>PLANTIO DE ÁRVORE ORNAMENTAL COM ALTURA DE MUDA MAIOR QUE 2,00 M E MENOR OU IGUAL A 4,00 M . AF_07/2024</t>
  </si>
  <si>
    <t>GOLA DE ÁRVORE</t>
  </si>
  <si>
    <t>ASSENTAMENTO DE GUIA (MEIO-FIO) EM TRECHO CURVO, CONFECCIONADA EM CONCRETO PRÉ-FABRICADO, DIMENSÕES 100X15X13X30 CM (COMPRIMENTO X BASE INFERIOR X BASE SUPERIOR X ALTURA). AF_01/2024</t>
  </si>
  <si>
    <t xml:space="preserve">JARDINEIRAS EM DESNÍVEL </t>
  </si>
  <si>
    <t>ALVENARIA DE BLOCOS DE CONCRETO ESTRUTURAL 14X19X39 CM (ESPESSURA 14 CM), FBK = 4,5 MPA, UTILIZANDO COLHER DE PEDREIRO. AF_10/2022</t>
  </si>
  <si>
    <t>CONTRAVERGA MOLDADA IN LOCO COM UTILIZAÇÃO DE BLOCOS CANALETA, ESPESSURA DE *15* CM. AF_03/2024</t>
  </si>
  <si>
    <t>CHAPIM SOBRE MUROS LINEARES, EM GRANITO OU MÁRMORE, L = 25 CM, ASSENTADO COM ARGAMASSA 1:6 COM ADITIVO. AF_11/2020</t>
  </si>
  <si>
    <t>PISO E PAVIMENTAÇÃO</t>
  </si>
  <si>
    <t>EXECUÇÃO DE PAVIMENTO EM PISO INTERTRAVADO, COM BLOCO 16 FACES DE 22 X 11 CM, ESPESSURA 8 CM. AF_10/2022</t>
  </si>
  <si>
    <t>EXECUÇÃO DE PASSEIO (CALÇADA) OU PISO DE CONCRETO COM CONCRETO MOLDADO IN LOCO, USINADO, ACABAMENTO CONVENCIONAL, ESPESSURA 6 CM, ARMADO. AF_08/2022</t>
  </si>
  <si>
    <t>PLANTIO DE GRAMA ESMERALDA OU SÃO CARLOS OU CURITIBANA, EM PLACAS. AF_07/2024</t>
  </si>
  <si>
    <t>ASSENTAMENTO DE GUIA (MEIO-FIO) EM TRECHO RETO, CONFECCIONADA EM CONCRETO PRÉ-FABRICADO, DIMENSÕES 100X15X13X20 CM (COMPRIMENTO X BASE INFERIOR X BASE SUPERIOR X ALTURA). AF_01/2024</t>
  </si>
  <si>
    <t>RAMPA DE ACESSIBILIDADE COM ESCADA (DETALHAMENTO AM.10)</t>
  </si>
  <si>
    <t>RAMPA DE ACESSIBILIDADE PARA ACESSO A EDIFICAÇÕES COM INCLINAÇÃO DE 8,33% EM CONCRETO MOLDADO IN LOCO, COM LARGURA DE 1,50M, FCK 25MPA, NÃO ARMADA, COM JUNTA A CADA 2M COM CORTE À SECO. AF_03/2024</t>
  </si>
  <si>
    <t>ESCADA EM CONCRETO ARMADO MOLDADO IN LOCO, FCK 25 MPA, COM 1 LANCE E LAJE PLANA, FÔRMA EM CHAPA DE MADEIRA COMPENSADA RESINADA. AF_11/2020</t>
  </si>
  <si>
    <t>RAMPA PARQUINHO (DETALHMENTO AM.11)</t>
  </si>
  <si>
    <t>RAMPA CAMPO (DETALHAMENTO AM.12)</t>
  </si>
  <si>
    <t>ACESSO ENSINO E AUDITÓRIO (DETALHAMENTO AM.13)</t>
  </si>
  <si>
    <t>ACESSO CAMPO (DETALHAMENTO AM.14)</t>
  </si>
  <si>
    <t>RAMPAS DE ACESSO PRINCIPAL (DETALHAMENTO AM.17)</t>
  </si>
  <si>
    <t>ARQUIBANCADA |  (DETALHAMENTO AM.15)</t>
  </si>
  <si>
    <t>ARQUIBANCADA |  (DETALHAMENTO AM.16)</t>
  </si>
  <si>
    <t>AMPLIAÇÕES</t>
  </si>
  <si>
    <t>PISCINA</t>
  </si>
  <si>
    <t>Outros</t>
  </si>
  <si>
    <t>ORSE</t>
  </si>
  <si>
    <t>SBC</t>
  </si>
  <si>
    <t>PPROP.PRE.002</t>
  </si>
  <si>
    <t>SBC-12689</t>
  </si>
  <si>
    <t>103689</t>
  </si>
  <si>
    <t>SBC-12057</t>
  </si>
  <si>
    <t>SBC-12059</t>
  </si>
  <si>
    <t>SUDEC01.10.01</t>
  </si>
  <si>
    <t>102610</t>
  </si>
  <si>
    <t>98462</t>
  </si>
  <si>
    <t>SEINFRA-C2850</t>
  </si>
  <si>
    <t>SEINFRA-C2849</t>
  </si>
  <si>
    <t>SEINFRA-C2851</t>
  </si>
  <si>
    <t>AGETOP C20501</t>
  </si>
  <si>
    <t>AGETOP C20400</t>
  </si>
  <si>
    <t>101938</t>
  </si>
  <si>
    <t>99059</t>
  </si>
  <si>
    <t>93567</t>
  </si>
  <si>
    <t>94295</t>
  </si>
  <si>
    <t>93572</t>
  </si>
  <si>
    <t>93564</t>
  </si>
  <si>
    <t>93563</t>
  </si>
  <si>
    <t>101460</t>
  </si>
  <si>
    <t>PPROP.FUN.005</t>
  </si>
  <si>
    <t>95583</t>
  </si>
  <si>
    <t>95577</t>
  </si>
  <si>
    <t>103673</t>
  </si>
  <si>
    <t>95601</t>
  </si>
  <si>
    <t>96523</t>
  </si>
  <si>
    <t>96521</t>
  </si>
  <si>
    <t>90106</t>
  </si>
  <si>
    <t>101616</t>
  </si>
  <si>
    <t>96616</t>
  </si>
  <si>
    <t>96534</t>
  </si>
  <si>
    <t>96543</t>
  </si>
  <si>
    <t>96544</t>
  </si>
  <si>
    <t>96546</t>
  </si>
  <si>
    <t>104920</t>
  </si>
  <si>
    <t>104922</t>
  </si>
  <si>
    <t>96557</t>
  </si>
  <si>
    <t>93379</t>
  </si>
  <si>
    <t>100978</t>
  </si>
  <si>
    <t>95875</t>
  </si>
  <si>
    <t>98557</t>
  </si>
  <si>
    <t>96527</t>
  </si>
  <si>
    <t>96525</t>
  </si>
  <si>
    <t>104916</t>
  </si>
  <si>
    <t>104917</t>
  </si>
  <si>
    <t>104918</t>
  </si>
  <si>
    <t>104919</t>
  </si>
  <si>
    <t>104921</t>
  </si>
  <si>
    <t>96536</t>
  </si>
  <si>
    <t>92427</t>
  </si>
  <si>
    <t>92759</t>
  </si>
  <si>
    <t>92760</t>
  </si>
  <si>
    <t>92762</t>
  </si>
  <si>
    <t>92763</t>
  </si>
  <si>
    <t>92765</t>
  </si>
  <si>
    <t>PPROP.EST.005</t>
  </si>
  <si>
    <t>92464</t>
  </si>
  <si>
    <t>92761</t>
  </si>
  <si>
    <t>92764</t>
  </si>
  <si>
    <t>92766</t>
  </si>
  <si>
    <t>92768</t>
  </si>
  <si>
    <t>97088</t>
  </si>
  <si>
    <t>92767</t>
  </si>
  <si>
    <t>90452</t>
  </si>
  <si>
    <t>92769</t>
  </si>
  <si>
    <t>92770</t>
  </si>
  <si>
    <t>103328</t>
  </si>
  <si>
    <t>96359</t>
  </si>
  <si>
    <t>PROP.REVE.020</t>
  </si>
  <si>
    <t>102253</t>
  </si>
  <si>
    <t>96114</t>
  </si>
  <si>
    <t>104598</t>
  </si>
  <si>
    <t>104162</t>
  </si>
  <si>
    <t>88489</t>
  </si>
  <si>
    <t>87273</t>
  </si>
  <si>
    <t>88423</t>
  </si>
  <si>
    <t>87879</t>
  </si>
  <si>
    <t>104217</t>
  </si>
  <si>
    <t>88497</t>
  </si>
  <si>
    <t>88484</t>
  </si>
  <si>
    <t>88488</t>
  </si>
  <si>
    <t>94569</t>
  </si>
  <si>
    <t>94570</t>
  </si>
  <si>
    <t>94573</t>
  </si>
  <si>
    <t>94805</t>
  </si>
  <si>
    <t>SBC-110115</t>
  </si>
  <si>
    <t>90843</t>
  </si>
  <si>
    <t>SBC-202320</t>
  </si>
  <si>
    <t>102182</t>
  </si>
  <si>
    <t>85005</t>
  </si>
  <si>
    <t>102176</t>
  </si>
  <si>
    <t>SBC-90685</t>
  </si>
  <si>
    <t>SBC-190429</t>
  </si>
  <si>
    <t>SBC-120113</t>
  </si>
  <si>
    <t>98546</t>
  </si>
  <si>
    <t>89356</t>
  </si>
  <si>
    <t>89357</t>
  </si>
  <si>
    <t>103979</t>
  </si>
  <si>
    <t>94495</t>
  </si>
  <si>
    <t>89362</t>
  </si>
  <si>
    <t>89366</t>
  </si>
  <si>
    <t>89395</t>
  </si>
  <si>
    <t>94496</t>
  </si>
  <si>
    <t>89383</t>
  </si>
  <si>
    <t>89391</t>
  </si>
  <si>
    <t>89364</t>
  </si>
  <si>
    <t>89384</t>
  </si>
  <si>
    <t>89367</t>
  </si>
  <si>
    <t>89381</t>
  </si>
  <si>
    <t>90374</t>
  </si>
  <si>
    <t>89399</t>
  </si>
  <si>
    <t>89400</t>
  </si>
  <si>
    <t>89711</t>
  </si>
  <si>
    <t>89712</t>
  </si>
  <si>
    <t>89713</t>
  </si>
  <si>
    <t>89714</t>
  </si>
  <si>
    <t>89849</t>
  </si>
  <si>
    <t>104341</t>
  </si>
  <si>
    <t>104357</t>
  </si>
  <si>
    <t>89726</t>
  </si>
  <si>
    <t>89732</t>
  </si>
  <si>
    <t>89746</t>
  </si>
  <si>
    <t>89724</t>
  </si>
  <si>
    <t>89731</t>
  </si>
  <si>
    <t>89737</t>
  </si>
  <si>
    <t>89744</t>
  </si>
  <si>
    <t>89785</t>
  </si>
  <si>
    <t>104345</t>
  </si>
  <si>
    <t>89797</t>
  </si>
  <si>
    <t>89753</t>
  </si>
  <si>
    <t>89774</t>
  </si>
  <si>
    <t>89778</t>
  </si>
  <si>
    <t>104348</t>
  </si>
  <si>
    <t>89782</t>
  </si>
  <si>
    <t>89784</t>
  </si>
  <si>
    <t>104344</t>
  </si>
  <si>
    <t>89786</t>
  </si>
  <si>
    <t>89739</t>
  </si>
  <si>
    <t>104347</t>
  </si>
  <si>
    <t>89630</t>
  </si>
  <si>
    <t>89742</t>
  </si>
  <si>
    <t>89748</t>
  </si>
  <si>
    <t>97906</t>
  </si>
  <si>
    <t>89708</t>
  </si>
  <si>
    <t>104329</t>
  </si>
  <si>
    <t>98107</t>
  </si>
  <si>
    <t>SBC-202326</t>
  </si>
  <si>
    <t>ORSE-13110</t>
  </si>
  <si>
    <t>86931</t>
  </si>
  <si>
    <t>SBC-67614</t>
  </si>
  <si>
    <t>86936</t>
  </si>
  <si>
    <t>86938</t>
  </si>
  <si>
    <t>ORSE-4287</t>
  </si>
  <si>
    <t>95547</t>
  </si>
  <si>
    <t>SBC-190196</t>
  </si>
  <si>
    <t>SBC-190235</t>
  </si>
  <si>
    <t>100858</t>
  </si>
  <si>
    <t>95544</t>
  </si>
  <si>
    <t>86909</t>
  </si>
  <si>
    <t>86919</t>
  </si>
  <si>
    <t>100867</t>
  </si>
  <si>
    <t>100868</t>
  </si>
  <si>
    <t>100853</t>
  </si>
  <si>
    <t>100854</t>
  </si>
  <si>
    <t>89512</t>
  </si>
  <si>
    <t>104166</t>
  </si>
  <si>
    <t>102989</t>
  </si>
  <si>
    <t>104168</t>
  </si>
  <si>
    <t>89529</t>
  </si>
  <si>
    <t>95693</t>
  </si>
  <si>
    <t>89554</t>
  </si>
  <si>
    <t>104170</t>
  </si>
  <si>
    <t>SBC-53103</t>
  </si>
  <si>
    <t>104173</t>
  </si>
  <si>
    <t>89796</t>
  </si>
  <si>
    <t>89701</t>
  </si>
  <si>
    <t>89495</t>
  </si>
  <si>
    <t>101802</t>
  </si>
  <si>
    <t>101798</t>
  </si>
  <si>
    <t>SBC-55863</t>
  </si>
  <si>
    <t>SBC-58618</t>
  </si>
  <si>
    <t>SETOPED-50194</t>
  </si>
  <si>
    <t>101907</t>
  </si>
  <si>
    <t>SETOPED-29388</t>
  </si>
  <si>
    <t>SETOPED-29389</t>
  </si>
  <si>
    <t>SETOPED-29391</t>
  </si>
  <si>
    <t>SETOPED-50202</t>
  </si>
  <si>
    <t>SETOPED-50199</t>
  </si>
  <si>
    <t>SETOPED-29400</t>
  </si>
  <si>
    <t>SETOPED-50205</t>
  </si>
  <si>
    <t>SBC-55650</t>
  </si>
  <si>
    <t>PPROP.PCI.008</t>
  </si>
  <si>
    <t>101915</t>
  </si>
  <si>
    <t>91853</t>
  </si>
  <si>
    <t>91857</t>
  </si>
  <si>
    <t>91852</t>
  </si>
  <si>
    <t>91854</t>
  </si>
  <si>
    <t>91856</t>
  </si>
  <si>
    <t>SBC-58015</t>
  </si>
  <si>
    <t>SBC-59165</t>
  </si>
  <si>
    <t>SBC-59076</t>
  </si>
  <si>
    <t>SBC-59078</t>
  </si>
  <si>
    <t>91860</t>
  </si>
  <si>
    <t>91870</t>
  </si>
  <si>
    <t>91871</t>
  </si>
  <si>
    <t>91872</t>
  </si>
  <si>
    <t>SBC-62321</t>
  </si>
  <si>
    <t>SBC-60107</t>
  </si>
  <si>
    <t>SBC-78028</t>
  </si>
  <si>
    <t>91927</t>
  </si>
  <si>
    <t>91929</t>
  </si>
  <si>
    <t>91931</t>
  </si>
  <si>
    <t>SETOPED-48989</t>
  </si>
  <si>
    <t>SETOPED-48992</t>
  </si>
  <si>
    <t>SETOPED-48995</t>
  </si>
  <si>
    <t>101885</t>
  </si>
  <si>
    <t>101887</t>
  </si>
  <si>
    <t>101889</t>
  </si>
  <si>
    <t>SBC-63614</t>
  </si>
  <si>
    <t>SBC-63754</t>
  </si>
  <si>
    <t>SBC-63756</t>
  </si>
  <si>
    <t>SBC-62572</t>
  </si>
  <si>
    <t>SBC-55343</t>
  </si>
  <si>
    <t>ORSE-12557</t>
  </si>
  <si>
    <t>ORSE-12959</t>
  </si>
  <si>
    <t>ORSE-11264</t>
  </si>
  <si>
    <t>ORSE-11343</t>
  </si>
  <si>
    <t>91911</t>
  </si>
  <si>
    <t>91914</t>
  </si>
  <si>
    <t>91917</t>
  </si>
  <si>
    <t>91920</t>
  </si>
  <si>
    <t>SBC-61865</t>
  </si>
  <si>
    <t>SBC-61866</t>
  </si>
  <si>
    <t>SBC-61864</t>
  </si>
  <si>
    <t>SBC-61867</t>
  </si>
  <si>
    <t>ORSE-13376</t>
  </si>
  <si>
    <t>ORSE-13364</t>
  </si>
  <si>
    <t>SBC-61393</t>
  </si>
  <si>
    <t>SBC-61385</t>
  </si>
  <si>
    <t>91882</t>
  </si>
  <si>
    <t>91884</t>
  </si>
  <si>
    <t>91885</t>
  </si>
  <si>
    <t>91886</t>
  </si>
  <si>
    <t>ORSE-0390</t>
  </si>
  <si>
    <t>ORSE-0381</t>
  </si>
  <si>
    <t>95795</t>
  </si>
  <si>
    <t>95796</t>
  </si>
  <si>
    <t>91981</t>
  </si>
  <si>
    <t>91979</t>
  </si>
  <si>
    <t>91971</t>
  </si>
  <si>
    <t>91953</t>
  </si>
  <si>
    <t>91955</t>
  </si>
  <si>
    <t>97597</t>
  </si>
  <si>
    <t>100556</t>
  </si>
  <si>
    <t>92009</t>
  </si>
  <si>
    <t>92019</t>
  </si>
  <si>
    <t>92000</t>
  </si>
  <si>
    <t>92001</t>
  </si>
  <si>
    <t>92008</t>
  </si>
  <si>
    <t>91936</t>
  </si>
  <si>
    <t>ORSE-04037</t>
  </si>
  <si>
    <t>104178</t>
  </si>
  <si>
    <t>PROP.INEL.025</t>
  </si>
  <si>
    <t>PROP.INEL.026</t>
  </si>
  <si>
    <t>97599</t>
  </si>
  <si>
    <t>ORSE-13158</t>
  </si>
  <si>
    <t>SBC-60081</t>
  </si>
  <si>
    <t>ORSE-07715</t>
  </si>
  <si>
    <t>93655</t>
  </si>
  <si>
    <t>93672</t>
  </si>
  <si>
    <t>93671</t>
  </si>
  <si>
    <t>PROP.INEL.027</t>
  </si>
  <si>
    <t>PROP.INEL.028</t>
  </si>
  <si>
    <t>93660</t>
  </si>
  <si>
    <t>PROP.INEL.029</t>
  </si>
  <si>
    <t>PROP.INEL.030</t>
  </si>
  <si>
    <t>PROP.INEL.031</t>
  </si>
  <si>
    <t>93662</t>
  </si>
  <si>
    <t>93673</t>
  </si>
  <si>
    <t>93654</t>
  </si>
  <si>
    <t>PROP.INEL.032</t>
  </si>
  <si>
    <t>101890</t>
  </si>
  <si>
    <t>93657</t>
  </si>
  <si>
    <t>PROP.INEL.033</t>
  </si>
  <si>
    <t>PROP.INEL.034</t>
  </si>
  <si>
    <t>93664</t>
  </si>
  <si>
    <t>93653</t>
  </si>
  <si>
    <t>PROP.INEL.035</t>
  </si>
  <si>
    <t>PROP.INEL.036</t>
  </si>
  <si>
    <t>101898</t>
  </si>
  <si>
    <t>101895</t>
  </si>
  <si>
    <t>PROP.INEL.037</t>
  </si>
  <si>
    <t>PROP.INEL.040</t>
  </si>
  <si>
    <t>PROP.INEL.039</t>
  </si>
  <si>
    <t>PROP.INEL.038</t>
  </si>
  <si>
    <t>39609</t>
  </si>
  <si>
    <t>93008</t>
  </si>
  <si>
    <t>97667</t>
  </si>
  <si>
    <t>91855</t>
  </si>
  <si>
    <t>98297</t>
  </si>
  <si>
    <t>91940</t>
  </si>
  <si>
    <t>93018</t>
  </si>
  <si>
    <t>93013</t>
  </si>
  <si>
    <t>98307</t>
  </si>
  <si>
    <t>ORSE-12802</t>
  </si>
  <si>
    <t>ORSE-7817</t>
  </si>
  <si>
    <t>ORSE-670</t>
  </si>
  <si>
    <t>ORSE-8682</t>
  </si>
  <si>
    <t>98304</t>
  </si>
  <si>
    <t>SEOP-171185</t>
  </si>
  <si>
    <t>SBC-59449</t>
  </si>
  <si>
    <t>SBC-59458</t>
  </si>
  <si>
    <t>ORSE-8362</t>
  </si>
  <si>
    <t>IOPES-160835</t>
  </si>
  <si>
    <t>96989</t>
  </si>
  <si>
    <t>97054</t>
  </si>
  <si>
    <t>96988</t>
  </si>
  <si>
    <t>AGETOP C70379</t>
  </si>
  <si>
    <t>104746</t>
  </si>
  <si>
    <t>ORSE-11095</t>
  </si>
  <si>
    <t>IOPES-40401</t>
  </si>
  <si>
    <t>96985</t>
  </si>
  <si>
    <t>96974</t>
  </si>
  <si>
    <t>96973</t>
  </si>
  <si>
    <t>ORSE-10423</t>
  </si>
  <si>
    <t>IOPES-160328</t>
  </si>
  <si>
    <t>IOPES-150806</t>
  </si>
  <si>
    <t>SBC-78389</t>
  </si>
  <si>
    <t>98111</t>
  </si>
  <si>
    <t>103247</t>
  </si>
  <si>
    <t>103250</t>
  </si>
  <si>
    <t>103253</t>
  </si>
  <si>
    <t>103261</t>
  </si>
  <si>
    <t>92429</t>
  </si>
  <si>
    <t>92461</t>
  </si>
  <si>
    <t>92520</t>
  </si>
  <si>
    <t>ORSE-12929</t>
  </si>
  <si>
    <t>100674</t>
  </si>
  <si>
    <t>90838</t>
  </si>
  <si>
    <t>ORSE-13922</t>
  </si>
  <si>
    <t>91941</t>
  </si>
  <si>
    <t>91944</t>
  </si>
  <si>
    <t>91975</t>
  </si>
  <si>
    <t>93665</t>
  </si>
  <si>
    <t>PROP.INEL.041</t>
  </si>
  <si>
    <t>103265</t>
  </si>
  <si>
    <t>SETOPED-50203</t>
  </si>
  <si>
    <t>92522</t>
  </si>
  <si>
    <t>92771</t>
  </si>
  <si>
    <t>96662</t>
  </si>
  <si>
    <t>96637</t>
  </si>
  <si>
    <t>96652</t>
  </si>
  <si>
    <t>96846</t>
  </si>
  <si>
    <t>96643</t>
  </si>
  <si>
    <t>89369</t>
  </si>
  <si>
    <t>89398</t>
  </si>
  <si>
    <t>103049</t>
  </si>
  <si>
    <t>95250</t>
  </si>
  <si>
    <t>99620</t>
  </si>
  <si>
    <t>99619</t>
  </si>
  <si>
    <t>PRÓPRINHI_020</t>
  </si>
  <si>
    <t>89392</t>
  </si>
  <si>
    <t>96639</t>
  </si>
  <si>
    <t>96641</t>
  </si>
  <si>
    <t>96640</t>
  </si>
  <si>
    <t>96660</t>
  </si>
  <si>
    <t>96642</t>
  </si>
  <si>
    <t>96666</t>
  </si>
  <si>
    <t>89664</t>
  </si>
  <si>
    <t>95249</t>
  </si>
  <si>
    <t>103986</t>
  </si>
  <si>
    <t>89397</t>
  </si>
  <si>
    <t>104004</t>
  </si>
  <si>
    <t>104006</t>
  </si>
  <si>
    <t>104008</t>
  </si>
  <si>
    <t>SBC-70149</t>
  </si>
  <si>
    <t>101665</t>
  </si>
  <si>
    <t>101917</t>
  </si>
  <si>
    <t>PRÓPRINHI_021</t>
  </si>
  <si>
    <t>96661</t>
  </si>
  <si>
    <t>104195</t>
  </si>
  <si>
    <t>96636</t>
  </si>
  <si>
    <t>96648</t>
  </si>
  <si>
    <t>SBC-190057</t>
  </si>
  <si>
    <t>94698</t>
  </si>
  <si>
    <t>100875</t>
  </si>
  <si>
    <t>SBC-190085</t>
  </si>
  <si>
    <t>AGETOP C80725</t>
  </si>
  <si>
    <t>SBC-190012</t>
  </si>
  <si>
    <t>SBC-52357</t>
  </si>
  <si>
    <t>100866</t>
  </si>
  <si>
    <t>100848</t>
  </si>
  <si>
    <t>91959</t>
  </si>
  <si>
    <t>98308</t>
  </si>
  <si>
    <t>93656</t>
  </si>
  <si>
    <t>PROP.INEL.042</t>
  </si>
  <si>
    <t>IOPES-160321</t>
  </si>
  <si>
    <t>PPROP.FUN.004</t>
  </si>
  <si>
    <t>102363</t>
  </si>
  <si>
    <t>SETOPED-26408</t>
  </si>
  <si>
    <t>100575</t>
  </si>
  <si>
    <t>ORSE-10042</t>
  </si>
  <si>
    <t>102704</t>
  </si>
  <si>
    <t>FDE-01.08.065</t>
  </si>
  <si>
    <t>104174</t>
  </si>
  <si>
    <t>89571</t>
  </si>
  <si>
    <t>104111</t>
  </si>
  <si>
    <t>104110</t>
  </si>
  <si>
    <t>104108</t>
  </si>
  <si>
    <t>104107</t>
  </si>
  <si>
    <t>89363</t>
  </si>
  <si>
    <t>90373</t>
  </si>
  <si>
    <t>98114</t>
  </si>
  <si>
    <t>97975</t>
  </si>
  <si>
    <t>97987</t>
  </si>
  <si>
    <t>86943</t>
  </si>
  <si>
    <t>91835</t>
  </si>
  <si>
    <t>91837</t>
  </si>
  <si>
    <t>91834</t>
  </si>
  <si>
    <t>SBC-61068</t>
  </si>
  <si>
    <t>91839</t>
  </si>
  <si>
    <t>ORSE-8730</t>
  </si>
  <si>
    <t>SBC-63401</t>
  </si>
  <si>
    <t>SBC-61004</t>
  </si>
  <si>
    <t>91935</t>
  </si>
  <si>
    <t>SBC-62562</t>
  </si>
  <si>
    <t>91969</t>
  </si>
  <si>
    <t>97595</t>
  </si>
  <si>
    <t>95789</t>
  </si>
  <si>
    <t>SBC-66372</t>
  </si>
  <si>
    <t>SBC-64816</t>
  </si>
  <si>
    <t>SBC-64452</t>
  </si>
  <si>
    <t>101894</t>
  </si>
  <si>
    <t>SBC-64301</t>
  </si>
  <si>
    <t>ORSE-452</t>
  </si>
  <si>
    <t>SBC-64166</t>
  </si>
  <si>
    <t>SBC-64336</t>
  </si>
  <si>
    <t>93661</t>
  </si>
  <si>
    <t>91836</t>
  </si>
  <si>
    <t>98302</t>
  </si>
  <si>
    <t>SBC-59460</t>
  </si>
  <si>
    <t>ORSE-12740</t>
  </si>
  <si>
    <t>IOPES-160326</t>
  </si>
  <si>
    <t>ORSE-9715</t>
  </si>
  <si>
    <t>ORSE-10259</t>
  </si>
  <si>
    <t>ORSE-12140</t>
  </si>
  <si>
    <t>SBC-78051</t>
  </si>
  <si>
    <t>103260</t>
  </si>
  <si>
    <t>103263</t>
  </si>
  <si>
    <t>101617</t>
  </si>
  <si>
    <t>93381</t>
  </si>
  <si>
    <t>PPROP.FUN.008</t>
  </si>
  <si>
    <t>96545</t>
  </si>
  <si>
    <t>PPROP.FUN.009</t>
  </si>
  <si>
    <t>92443</t>
  </si>
  <si>
    <t>103672</t>
  </si>
  <si>
    <t>92479</t>
  </si>
  <si>
    <t>103675</t>
  </si>
  <si>
    <t>100775</t>
  </si>
  <si>
    <t>94213</t>
  </si>
  <si>
    <t>94228</t>
  </si>
  <si>
    <t>SEINFRA-C0993</t>
  </si>
  <si>
    <t>SEINFRA-C4379</t>
  </si>
  <si>
    <t>PRÓPRIOCPP-12</t>
  </si>
  <si>
    <t>87543</t>
  </si>
  <si>
    <t>ORSE-12816</t>
  </si>
  <si>
    <t>100739</t>
  </si>
  <si>
    <t>100741</t>
  </si>
  <si>
    <t>89580</t>
  </si>
  <si>
    <t>104167</t>
  </si>
  <si>
    <t>101875</t>
  </si>
  <si>
    <t>93669</t>
  </si>
  <si>
    <t>91863</t>
  </si>
  <si>
    <t>91873</t>
  </si>
  <si>
    <t>92865</t>
  </si>
  <si>
    <t>SEINFRA-C0627</t>
  </si>
  <si>
    <t>91926</t>
  </si>
  <si>
    <t>95814</t>
  </si>
  <si>
    <t>ORSE-12808</t>
  </si>
  <si>
    <t>104750</t>
  </si>
  <si>
    <t>101254</t>
  </si>
  <si>
    <t>93382</t>
  </si>
  <si>
    <t>97083</t>
  </si>
  <si>
    <t>100973</t>
  </si>
  <si>
    <t>96620</t>
  </si>
  <si>
    <t>101584</t>
  </si>
  <si>
    <t>87265</t>
  </si>
  <si>
    <t>87257</t>
  </si>
  <si>
    <t>87248</t>
  </si>
  <si>
    <t>87372</t>
  </si>
  <si>
    <t>SBC-120931</t>
  </si>
  <si>
    <t>ORSE-10520</t>
  </si>
  <si>
    <t>92772</t>
  </si>
  <si>
    <t>98555</t>
  </si>
  <si>
    <t>97092</t>
  </si>
  <si>
    <t>SICRO32408149</t>
  </si>
  <si>
    <t>92917</t>
  </si>
  <si>
    <t>92919</t>
  </si>
  <si>
    <t>92921</t>
  </si>
  <si>
    <t>ORSE-1845</t>
  </si>
  <si>
    <t>99839</t>
  </si>
  <si>
    <t>99855</t>
  </si>
  <si>
    <t>SEINFRA-C2771</t>
  </si>
  <si>
    <t>SBC-190611</t>
  </si>
  <si>
    <t>89451</t>
  </si>
  <si>
    <t>94655</t>
  </si>
  <si>
    <t>94702</t>
  </si>
  <si>
    <t>89629</t>
  </si>
  <si>
    <t>94701</t>
  </si>
  <si>
    <t>PPROP.HID.012</t>
  </si>
  <si>
    <t>PPROP.HID.013</t>
  </si>
  <si>
    <t>SBC-77354</t>
  </si>
  <si>
    <t>ORSE-13450</t>
  </si>
  <si>
    <t>PPROP.HID.016</t>
  </si>
  <si>
    <t>89613</t>
  </si>
  <si>
    <t>103972</t>
  </si>
  <si>
    <t>SBC-52494</t>
  </si>
  <si>
    <t>SBC-52157</t>
  </si>
  <si>
    <t>SBC-52237</t>
  </si>
  <si>
    <t>89517</t>
  </si>
  <si>
    <t>94687</t>
  </si>
  <si>
    <t>89612</t>
  </si>
  <si>
    <t>103009</t>
  </si>
  <si>
    <t>99633</t>
  </si>
  <si>
    <t>CPOS43.11.360</t>
  </si>
  <si>
    <t>ORSE-8722</t>
  </si>
  <si>
    <t>SBC-77602</t>
  </si>
  <si>
    <t>PROP.INEL.043</t>
  </si>
  <si>
    <t>PROP.INEL.044</t>
  </si>
  <si>
    <t>104328</t>
  </si>
  <si>
    <t>SBC-63447</t>
  </si>
  <si>
    <t>AGETOP C71111</t>
  </si>
  <si>
    <t>91932</t>
  </si>
  <si>
    <t>SBC-69022</t>
  </si>
  <si>
    <t>SBC-60301</t>
  </si>
  <si>
    <t>101659</t>
  </si>
  <si>
    <t>SBC-65458</t>
  </si>
  <si>
    <t>ORSE-12814</t>
  </si>
  <si>
    <t>100777</t>
  </si>
  <si>
    <t>94216</t>
  </si>
  <si>
    <t>FDE-07.05.008</t>
  </si>
  <si>
    <t>94227</t>
  </si>
  <si>
    <t>IOPES-160334</t>
  </si>
  <si>
    <t>ORSE-9048</t>
  </si>
  <si>
    <t>IOPES-160335</t>
  </si>
  <si>
    <t>96977</t>
  </si>
  <si>
    <t>104749</t>
  </si>
  <si>
    <t>ORSE-10729</t>
  </si>
  <si>
    <t>95578</t>
  </si>
  <si>
    <t>97082</t>
  </si>
  <si>
    <t>97087</t>
  </si>
  <si>
    <t>97086</t>
  </si>
  <si>
    <t>18.021.0100-A</t>
  </si>
  <si>
    <t>18.021.0060-A</t>
  </si>
  <si>
    <t>ORSE-11396</t>
  </si>
  <si>
    <t>97097</t>
  </si>
  <si>
    <t>91341</t>
  </si>
  <si>
    <t>92980</t>
  </si>
  <si>
    <t>92982</t>
  </si>
  <si>
    <t>SBC-61863</t>
  </si>
  <si>
    <t>ORSE-13365</t>
  </si>
  <si>
    <t>AGETOP C72374</t>
  </si>
  <si>
    <t>97607</t>
  </si>
  <si>
    <t>CPOS37.25.100</t>
  </si>
  <si>
    <t>93670</t>
  </si>
  <si>
    <t>PROP.INEL.047</t>
  </si>
  <si>
    <t>PROP.INEL.046</t>
  </si>
  <si>
    <t>PROP.INEL.045</t>
  </si>
  <si>
    <t>PPROP.PCI.007</t>
  </si>
  <si>
    <t>CPOS43.10.250</t>
  </si>
  <si>
    <t>92386</t>
  </si>
  <si>
    <t>92935</t>
  </si>
  <si>
    <t>105174</t>
  </si>
  <si>
    <t>92365</t>
  </si>
  <si>
    <t>92367</t>
  </si>
  <si>
    <t>92368</t>
  </si>
  <si>
    <t>89450</t>
  </si>
  <si>
    <t>94497</t>
  </si>
  <si>
    <t>99629</t>
  </si>
  <si>
    <t>103014</t>
  </si>
  <si>
    <t>89436</t>
  </si>
  <si>
    <t>104001</t>
  </si>
  <si>
    <t>89416</t>
  </si>
  <si>
    <t>103987</t>
  </si>
  <si>
    <t>89443</t>
  </si>
  <si>
    <t>89435</t>
  </si>
  <si>
    <t>95241</t>
  </si>
  <si>
    <t>SBC-112800</t>
  </si>
  <si>
    <t>89429</t>
  </si>
  <si>
    <t>103999</t>
  </si>
  <si>
    <t>103995</t>
  </si>
  <si>
    <t>92016</t>
  </si>
  <si>
    <t>89430</t>
  </si>
  <si>
    <t>100849</t>
  </si>
  <si>
    <t>100852</t>
  </si>
  <si>
    <t>86881</t>
  </si>
  <si>
    <t>86904</t>
  </si>
  <si>
    <t>92023</t>
  </si>
  <si>
    <t>ORSE-10416</t>
  </si>
  <si>
    <t>100612</t>
  </si>
  <si>
    <t>ORSE-587</t>
  </si>
  <si>
    <t>ORSE-3066</t>
  </si>
  <si>
    <t>ORSE-1671</t>
  </si>
  <si>
    <t>ORSE-1672</t>
  </si>
  <si>
    <t>102109</t>
  </si>
  <si>
    <t>102108</t>
  </si>
  <si>
    <t>1051</t>
  </si>
  <si>
    <t>SBC-78155</t>
  </si>
  <si>
    <t>AGETOP C72372</t>
  </si>
  <si>
    <t>AGETOP C70428</t>
  </si>
  <si>
    <t>101900</t>
  </si>
  <si>
    <t>ORSE-372</t>
  </si>
  <si>
    <t>ORSE-363</t>
  </si>
  <si>
    <t>SBC-61426</t>
  </si>
  <si>
    <t>ORSE-6411</t>
  </si>
  <si>
    <t>ORSE-1850</t>
  </si>
  <si>
    <t>93000</t>
  </si>
  <si>
    <t>92994</t>
  </si>
  <si>
    <t>93012</t>
  </si>
  <si>
    <t>93026</t>
  </si>
  <si>
    <t>93017</t>
  </si>
  <si>
    <t>101946</t>
  </si>
  <si>
    <t>93358</t>
  </si>
  <si>
    <t>95877</t>
  </si>
  <si>
    <t>PRÓPRINSU_053</t>
  </si>
  <si>
    <t>PRÓPRINSU_057</t>
  </si>
  <si>
    <t>ORSE-12906</t>
  </si>
  <si>
    <t>SEOP-260761</t>
  </si>
  <si>
    <t>ORSE-4629</t>
  </si>
  <si>
    <t>ORSE-13082</t>
  </si>
  <si>
    <t>ORSE-13091</t>
  </si>
  <si>
    <t>ORSE-13086</t>
  </si>
  <si>
    <t>ORSE-9160</t>
  </si>
  <si>
    <t>ORSE-9165</t>
  </si>
  <si>
    <t>103307</t>
  </si>
  <si>
    <t>SBC-210023</t>
  </si>
  <si>
    <t>SBC-89</t>
  </si>
  <si>
    <t>CO-27361</t>
  </si>
  <si>
    <t>CO-28390</t>
  </si>
  <si>
    <t>CO-28388</t>
  </si>
  <si>
    <t>CO-27423</t>
  </si>
  <si>
    <t>CO-27428</t>
  </si>
  <si>
    <t>CO-27473</t>
  </si>
  <si>
    <t>CO-27430</t>
  </si>
  <si>
    <t>CO-27481</t>
  </si>
  <si>
    <t xml:space="preserve">CO-27431 </t>
  </si>
  <si>
    <t>CO-27429</t>
  </si>
  <si>
    <t>CO-27433</t>
  </si>
  <si>
    <t>CO-27434</t>
  </si>
  <si>
    <t>CO-27472</t>
  </si>
  <si>
    <t>CO-27487</t>
  </si>
  <si>
    <t>CO-27392</t>
  </si>
  <si>
    <t>CO-27422</t>
  </si>
  <si>
    <t>CO-27468</t>
  </si>
  <si>
    <t>104790</t>
  </si>
  <si>
    <t>97647</t>
  </si>
  <si>
    <t>97622</t>
  </si>
  <si>
    <t>COMP03</t>
  </si>
  <si>
    <t>98529</t>
  </si>
  <si>
    <t>COMP01</t>
  </si>
  <si>
    <t>COMP02</t>
  </si>
  <si>
    <t>93367</t>
  </si>
  <si>
    <t>105559</t>
  </si>
  <si>
    <t>COMP04</t>
  </si>
  <si>
    <t>COT.1</t>
  </si>
  <si>
    <t>101173</t>
  </si>
  <si>
    <t>100345</t>
  </si>
  <si>
    <t>100349</t>
  </si>
  <si>
    <t>100341</t>
  </si>
  <si>
    <t>COMP07</t>
  </si>
  <si>
    <t>89578</t>
  </si>
  <si>
    <t>09041</t>
  </si>
  <si>
    <t>09528</t>
  </si>
  <si>
    <t>09687</t>
  </si>
  <si>
    <t>011383</t>
  </si>
  <si>
    <t>97670</t>
  </si>
  <si>
    <t>COMP06</t>
  </si>
  <si>
    <t>87905</t>
  </si>
  <si>
    <t>104220</t>
  </si>
  <si>
    <t>ED-48360</t>
  </si>
  <si>
    <t>94274</t>
  </si>
  <si>
    <t>105001</t>
  </si>
  <si>
    <t>102073</t>
  </si>
  <si>
    <t>CJ</t>
  </si>
  <si>
    <t>Referencias: 
1. SINAPI - 03/2025 - Minas Gerais 2. SBC - 09/2024 - Minas Gerais 3. SICRO3 - 01/2025 - Minas Gerais 4. ORSE - 02/2025 - Sergipe 5. SEDOP - 02/2025 - Pará 6. SEINFRA - 028 - Ceará 7. SETOP - 01/2025 - Minas Gerais 8. IOPES - 02/2025 - Espírito Santo 9. SUDECAP - 01/2025 - Minas Gerais 10. CPOS - 06/2024 - São Paulo 11. FDE - 07/2024 - São Paulo 12. AGETOP CIVIL - 02/2025 - Goiás 13. EMOP - 08/2024 - Rio de Janeiro</t>
  </si>
  <si>
    <t>BDI 2</t>
  </si>
  <si>
    <t>1.5.2</t>
  </si>
  <si>
    <t>1.5.2.1</t>
  </si>
  <si>
    <t>BDI 1</t>
  </si>
  <si>
    <t>OBRA: CONTRATAÇÃO SEMI-INTEGRADA DE EMPRESA PARA CONSTRUÇÃO DO CENTRO COMUNITÁRIO PELA VIDA - COMVIVE</t>
  </si>
  <si>
    <t>PLANILHA ORÇAMENTÁRIA PROPONENTE</t>
  </si>
  <si>
    <t>BDI ONERADO PROPONENTE</t>
  </si>
  <si>
    <t>BDI DIFERENCIADO PROPONENTE</t>
  </si>
  <si>
    <t>VALOR TOTAL ) COM BDI ONERADO: 25,00%, EXCETO ITENS COM (BDI DIFERENCIADO: 16,80%)</t>
  </si>
  <si>
    <t>_</t>
  </si>
  <si>
    <r>
      <t xml:space="preserve">Referência
</t>
    </r>
    <r>
      <rPr>
        <sz val="11"/>
        <color theme="1"/>
        <rFont val="Calibri"/>
        <family val="2"/>
        <scheme val="minor"/>
      </rPr>
      <t>SINAPI - 03/2025
Minas Gerais e outros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</si>
</sst>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0.0000"/>
    <numFmt numFmtId="165" formatCode="0.000%"/>
    <numFmt numFmtId="166" formatCode="_-* #,##0.00_-;\-* #,##0.00_-;_-* \-??_-;_-@_-"/>
    <numFmt numFmtId="167" formatCode="0.0000%"/>
    <numFmt numFmtId="168" formatCode="0.00000%"/>
    <numFmt numFmtId="169" formatCode="0.0000000"/>
    <numFmt numFmtId="170" formatCode="#,##0.000000"/>
    <numFmt numFmtId="171" formatCode="#,##0.0000000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9"/>
      <name val="Arial"/>
      <family val="2"/>
      <charset val="1"/>
    </font>
    <font>
      <sz val="10"/>
      <name val="Arial"/>
      <family val="2"/>
    </font>
    <font>
      <sz val="11"/>
      <color indexed="8"/>
      <name val="Calibri"/>
      <family val="2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name val="Arial"/>
      <family val="2"/>
    </font>
    <font>
      <b/>
      <sz val="10"/>
      <name val="Arial"/>
      <family val="2"/>
      <charset val="1"/>
    </font>
    <font>
      <sz val="10"/>
      <color rgb="FF000000"/>
      <name val="Times New Roman"/>
      <family val="1"/>
      <charset val="1"/>
    </font>
    <font>
      <b/>
      <sz val="9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17" fillId="0" borderId="0"/>
    <xf numFmtId="0" fontId="18" fillId="0" borderId="0"/>
    <xf numFmtId="9" fontId="17" fillId="0" borderId="0" applyFont="0" applyFill="0" applyBorder="0" applyAlignment="0" applyProtection="0"/>
    <xf numFmtId="9" fontId="23" fillId="0" borderId="0" applyFill="0" applyBorder="0" applyAlignment="0" applyProtection="0"/>
    <xf numFmtId="9" fontId="17" fillId="0" borderId="0" applyFill="0" applyBorder="0" applyAlignment="0" applyProtection="0"/>
    <xf numFmtId="0" fontId="17" fillId="0" borderId="0"/>
    <xf numFmtId="9" fontId="25" fillId="0" borderId="0" applyBorder="0" applyProtection="0"/>
    <xf numFmtId="166" fontId="25" fillId="0" borderId="0" applyBorder="0" applyProtection="0"/>
  </cellStyleXfs>
  <cellXfs count="149">
    <xf numFmtId="0" fontId="0" fillId="0" borderId="0" xfId="0"/>
    <xf numFmtId="10" fontId="20" fillId="9" borderId="1" xfId="4" applyNumberFormat="1" applyFont="1" applyFill="1" applyBorder="1" applyAlignment="1" applyProtection="1">
      <alignment horizontal="center" vertical="center" wrapText="1"/>
      <protection locked="0"/>
    </xf>
    <xf numFmtId="10" fontId="20" fillId="0" borderId="1" xfId="4" applyNumberFormat="1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" fontId="3" fillId="0" borderId="0" xfId="0" applyNumberFormat="1" applyFont="1" applyAlignment="1" applyProtection="1">
      <alignment vertical="center"/>
    </xf>
    <xf numFmtId="0" fontId="0" fillId="0" borderId="0" xfId="0" applyFont="1" applyAlignment="1" applyProtection="1">
      <alignment vertical="center"/>
    </xf>
    <xf numFmtId="10" fontId="2" fillId="0" borderId="1" xfId="0" applyNumberFormat="1" applyFont="1" applyBorder="1" applyAlignment="1" applyProtection="1">
      <alignment horizontal="center" vertical="center"/>
    </xf>
    <xf numFmtId="0" fontId="2" fillId="9" borderId="3" xfId="0" applyFont="1" applyFill="1" applyBorder="1" applyAlignment="1" applyProtection="1">
      <alignment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4" fontId="2" fillId="0" borderId="1" xfId="0" applyNumberFormat="1" applyFont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horizontal="center" vertical="center"/>
    </xf>
    <xf numFmtId="4" fontId="3" fillId="0" borderId="1" xfId="0" applyNumberFormat="1" applyFont="1" applyBorder="1" applyAlignment="1" applyProtection="1">
      <alignment horizontal="center" vertical="center"/>
    </xf>
    <xf numFmtId="0" fontId="0" fillId="0" borderId="0" xfId="0" applyFont="1" applyAlignment="1" applyProtection="1">
      <alignment horizontal="center" vertical="center"/>
    </xf>
    <xf numFmtId="4" fontId="2" fillId="4" borderId="1" xfId="0" applyNumberFormat="1" applyFont="1" applyFill="1" applyBorder="1" applyAlignment="1" applyProtection="1">
      <alignment horizontal="right" vertical="center" wrapText="1"/>
    </xf>
    <xf numFmtId="0" fontId="3" fillId="4" borderId="5" xfId="0" applyFont="1" applyFill="1" applyBorder="1" applyAlignment="1" applyProtection="1">
      <alignment horizontal="center" vertical="center"/>
    </xf>
    <xf numFmtId="4" fontId="0" fillId="0" borderId="0" xfId="0" applyNumberFormat="1" applyFont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14" fillId="2" borderId="1" xfId="0" applyFont="1" applyFill="1" applyBorder="1" applyAlignment="1" applyProtection="1">
      <alignment vertical="center" wrapText="1"/>
    </xf>
    <xf numFmtId="4" fontId="15" fillId="2" borderId="1" xfId="0" applyNumberFormat="1" applyFont="1" applyFill="1" applyBorder="1" applyAlignment="1" applyProtection="1">
      <alignment vertical="center" shrinkToFit="1"/>
    </xf>
    <xf numFmtId="4" fontId="2" fillId="2" borderId="1" xfId="0" applyNumberFormat="1" applyFont="1" applyFill="1" applyBorder="1" applyAlignment="1" applyProtection="1">
      <alignment vertical="center"/>
    </xf>
    <xf numFmtId="4" fontId="11" fillId="2" borderId="5" xfId="0" applyNumberFormat="1" applyFont="1" applyFill="1" applyBorder="1" applyAlignment="1" applyProtection="1">
      <alignment horizontal="center" vertical="center" shrinkToFit="1"/>
    </xf>
    <xf numFmtId="4" fontId="4" fillId="0" borderId="1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5" fillId="10" borderId="1" xfId="0" applyFont="1" applyFill="1" applyBorder="1" applyAlignment="1" applyProtection="1">
      <alignment horizontal="center" vertical="center"/>
    </xf>
    <xf numFmtId="0" fontId="7" fillId="10" borderId="1" xfId="0" applyFont="1" applyFill="1" applyBorder="1" applyAlignment="1" applyProtection="1">
      <alignment horizontal="justify" vertical="center" wrapText="1"/>
    </xf>
    <xf numFmtId="4" fontId="10" fillId="10" borderId="1" xfId="0" applyNumberFormat="1" applyFont="1" applyFill="1" applyBorder="1" applyAlignment="1" applyProtection="1">
      <alignment horizontal="right" vertical="center" shrinkToFit="1"/>
    </xf>
    <xf numFmtId="0" fontId="7" fillId="10" borderId="1" xfId="0" applyFont="1" applyFill="1" applyBorder="1" applyAlignment="1" applyProtection="1">
      <alignment horizontal="center" vertical="center" wrapText="1"/>
    </xf>
    <xf numFmtId="4" fontId="5" fillId="10" borderId="1" xfId="0" applyNumberFormat="1" applyFont="1" applyFill="1" applyBorder="1" applyAlignment="1" applyProtection="1">
      <alignment vertical="center"/>
    </xf>
    <xf numFmtId="0" fontId="12" fillId="0" borderId="5" xfId="0" applyFont="1" applyFill="1" applyBorder="1" applyAlignment="1" applyProtection="1">
      <alignment horizontal="center" vertical="center" wrapText="1"/>
    </xf>
    <xf numFmtId="4" fontId="3" fillId="0" borderId="1" xfId="0" applyNumberFormat="1" applyFont="1" applyBorder="1" applyAlignment="1" applyProtection="1">
      <alignment vertical="center"/>
    </xf>
    <xf numFmtId="4" fontId="0" fillId="0" borderId="0" xfId="0" applyNumberFormat="1" applyFont="1" applyAlignment="1" applyProtection="1">
      <alignment vertical="center"/>
    </xf>
    <xf numFmtId="0" fontId="6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justify" vertical="center" wrapText="1"/>
    </xf>
    <xf numFmtId="4" fontId="9" fillId="0" borderId="1" xfId="0" applyNumberFormat="1" applyFont="1" applyFill="1" applyBorder="1" applyAlignment="1" applyProtection="1">
      <alignment horizontal="right" vertical="center" shrinkToFit="1"/>
    </xf>
    <xf numFmtId="0" fontId="8" fillId="0" borderId="1" xfId="0" applyFont="1" applyFill="1" applyBorder="1" applyAlignment="1" applyProtection="1">
      <alignment horizontal="center" vertical="center" wrapText="1"/>
    </xf>
    <xf numFmtId="4" fontId="6" fillId="0" borderId="1" xfId="0" applyNumberFormat="1" applyFont="1" applyFill="1" applyBorder="1" applyAlignment="1" applyProtection="1">
      <alignment vertical="center"/>
    </xf>
    <xf numFmtId="4" fontId="26" fillId="0" borderId="1" xfId="0" applyNumberFormat="1" applyFont="1" applyBorder="1" applyAlignment="1" applyProtection="1">
      <alignment vertical="center"/>
    </xf>
    <xf numFmtId="4" fontId="1" fillId="0" borderId="0" xfId="0" applyNumberFormat="1" applyFont="1" applyAlignment="1" applyProtection="1">
      <alignment vertical="center"/>
    </xf>
    <xf numFmtId="10" fontId="0" fillId="0" borderId="0" xfId="0" applyNumberFormat="1" applyFont="1" applyAlignment="1" applyProtection="1">
      <alignment vertical="center"/>
    </xf>
    <xf numFmtId="10" fontId="0" fillId="4" borderId="0" xfId="0" applyNumberFormat="1" applyFont="1" applyFill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5" fillId="3" borderId="1" xfId="0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justify" vertical="center" wrapText="1"/>
    </xf>
    <xf numFmtId="4" fontId="10" fillId="3" borderId="1" xfId="0" applyNumberFormat="1" applyFont="1" applyFill="1" applyBorder="1" applyAlignment="1" applyProtection="1">
      <alignment horizontal="right" vertical="center" shrinkToFit="1"/>
    </xf>
    <xf numFmtId="0" fontId="7" fillId="3" borderId="1" xfId="0" applyFont="1" applyFill="1" applyBorder="1" applyAlignment="1" applyProtection="1">
      <alignment horizontal="center" vertical="center" wrapText="1"/>
    </xf>
    <xf numFmtId="4" fontId="5" fillId="3" borderId="1" xfId="0" applyNumberFormat="1" applyFont="1" applyFill="1" applyBorder="1" applyAlignment="1" applyProtection="1">
      <alignment vertical="center"/>
    </xf>
    <xf numFmtId="0" fontId="7" fillId="3" borderId="1" xfId="0" applyFont="1" applyFill="1" applyBorder="1" applyAlignment="1" applyProtection="1">
      <alignment horizontal="left" vertical="center"/>
    </xf>
    <xf numFmtId="0" fontId="5" fillId="3" borderId="1" xfId="0" applyFont="1" applyFill="1" applyBorder="1" applyAlignment="1" applyProtection="1">
      <alignment horizontal="left" vertical="center"/>
    </xf>
    <xf numFmtId="4" fontId="10" fillId="3" borderId="1" xfId="0" applyNumberFormat="1" applyFont="1" applyFill="1" applyBorder="1" applyAlignment="1" applyProtection="1">
      <alignment horizontal="left" vertical="center"/>
    </xf>
    <xf numFmtId="4" fontId="5" fillId="3" borderId="1" xfId="0" applyNumberFormat="1" applyFont="1" applyFill="1" applyBorder="1" applyAlignment="1" applyProtection="1">
      <alignment horizontal="left" vertical="center"/>
    </xf>
    <xf numFmtId="0" fontId="7" fillId="10" borderId="1" xfId="0" applyFont="1" applyFill="1" applyBorder="1" applyAlignment="1" applyProtection="1">
      <alignment horizontal="left" vertical="center"/>
    </xf>
    <xf numFmtId="0" fontId="5" fillId="11" borderId="1" xfId="0" applyFont="1" applyFill="1" applyBorder="1" applyAlignment="1" applyProtection="1">
      <alignment horizontal="center" vertical="center"/>
    </xf>
    <xf numFmtId="0" fontId="7" fillId="11" borderId="1" xfId="0" applyFont="1" applyFill="1" applyBorder="1" applyAlignment="1" applyProtection="1">
      <alignment horizontal="left" vertical="center"/>
    </xf>
    <xf numFmtId="4" fontId="10" fillId="11" borderId="1" xfId="0" applyNumberFormat="1" applyFont="1" applyFill="1" applyBorder="1" applyAlignment="1" applyProtection="1">
      <alignment horizontal="right" vertical="center" shrinkToFit="1"/>
    </xf>
    <xf numFmtId="0" fontId="7" fillId="11" borderId="1" xfId="0" applyFont="1" applyFill="1" applyBorder="1" applyAlignment="1" applyProtection="1">
      <alignment horizontal="center" vertical="center" wrapText="1"/>
    </xf>
    <xf numFmtId="4" fontId="5" fillId="11" borderId="1" xfId="0" applyNumberFormat="1" applyFont="1" applyFill="1" applyBorder="1" applyAlignment="1" applyProtection="1">
      <alignment vertical="center"/>
    </xf>
    <xf numFmtId="4" fontId="6" fillId="11" borderId="1" xfId="0" applyNumberFormat="1" applyFont="1" applyFill="1" applyBorder="1" applyAlignment="1" applyProtection="1">
      <alignment vertical="center"/>
    </xf>
    <xf numFmtId="0" fontId="6" fillId="0" borderId="17" xfId="0" applyFont="1" applyFill="1" applyBorder="1" applyAlignment="1" applyProtection="1">
      <alignment horizontal="center" vertical="center"/>
    </xf>
    <xf numFmtId="0" fontId="8" fillId="0" borderId="17" xfId="0" applyFont="1" applyFill="1" applyBorder="1" applyAlignment="1" applyProtection="1">
      <alignment horizontal="justify" vertical="center" wrapText="1"/>
    </xf>
    <xf numFmtId="4" fontId="9" fillId="0" borderId="17" xfId="0" applyNumberFormat="1" applyFont="1" applyFill="1" applyBorder="1" applyAlignment="1" applyProtection="1">
      <alignment horizontal="right" vertical="center" shrinkToFit="1"/>
    </xf>
    <xf numFmtId="0" fontId="8" fillId="0" borderId="17" xfId="0" applyFont="1" applyFill="1" applyBorder="1" applyAlignment="1" applyProtection="1">
      <alignment horizontal="center" vertical="center" wrapText="1"/>
    </xf>
    <xf numFmtId="4" fontId="6" fillId="0" borderId="17" xfId="0" applyNumberFormat="1" applyFont="1" applyFill="1" applyBorder="1" applyAlignment="1" applyProtection="1">
      <alignment vertical="center"/>
    </xf>
    <xf numFmtId="10" fontId="2" fillId="9" borderId="1" xfId="0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Protection="1"/>
    <xf numFmtId="0" fontId="14" fillId="0" borderId="12" xfId="2" applyFont="1" applyBorder="1" applyAlignment="1" applyProtection="1">
      <alignment vertical="center"/>
    </xf>
    <xf numFmtId="0" fontId="14" fillId="0" borderId="7" xfId="2" applyFont="1" applyBorder="1" applyAlignment="1" applyProtection="1">
      <alignment vertical="center"/>
    </xf>
    <xf numFmtId="0" fontId="17" fillId="8" borderId="0" xfId="1" applyFill="1" applyProtection="1"/>
    <xf numFmtId="0" fontId="2" fillId="0" borderId="12" xfId="2" applyFont="1" applyBorder="1" applyAlignment="1" applyProtection="1">
      <alignment horizontal="left" vertical="center"/>
    </xf>
    <xf numFmtId="0" fontId="2" fillId="0" borderId="7" xfId="2" applyFont="1" applyBorder="1" applyAlignment="1" applyProtection="1">
      <alignment horizontal="left" vertical="center"/>
    </xf>
    <xf numFmtId="0" fontId="21" fillId="6" borderId="1" xfId="2" applyFont="1" applyFill="1" applyBorder="1" applyAlignment="1" applyProtection="1">
      <alignment horizontal="center" vertical="center" wrapText="1"/>
    </xf>
    <xf numFmtId="0" fontId="22" fillId="7" borderId="1" xfId="2" applyFont="1" applyFill="1" applyBorder="1" applyAlignment="1" applyProtection="1">
      <alignment horizontal="left" vertical="center" wrapText="1"/>
    </xf>
    <xf numFmtId="0" fontId="22" fillId="7" borderId="12" xfId="2" applyFont="1" applyFill="1" applyBorder="1" applyAlignment="1" applyProtection="1">
      <alignment horizontal="center" vertical="center" wrapText="1"/>
    </xf>
    <xf numFmtId="10" fontId="14" fillId="0" borderId="2" xfId="4" applyNumberFormat="1" applyFont="1" applyFill="1" applyBorder="1" applyAlignment="1" applyProtection="1">
      <alignment horizontal="center" vertical="center" wrapText="1"/>
    </xf>
    <xf numFmtId="0" fontId="22" fillId="7" borderId="7" xfId="2" applyFont="1" applyFill="1" applyBorder="1" applyAlignment="1" applyProtection="1">
      <alignment horizontal="center" vertical="center" wrapText="1"/>
    </xf>
    <xf numFmtId="10" fontId="14" fillId="7" borderId="2" xfId="4" applyNumberFormat="1" applyFont="1" applyFill="1" applyBorder="1" applyAlignment="1" applyProtection="1">
      <alignment horizontal="center" vertical="center" wrapText="1"/>
    </xf>
    <xf numFmtId="10" fontId="20" fillId="7" borderId="1" xfId="4" applyNumberFormat="1" applyFont="1" applyFill="1" applyBorder="1" applyAlignment="1" applyProtection="1">
      <alignment horizontal="center" vertical="center" wrapText="1"/>
    </xf>
    <xf numFmtId="10" fontId="14" fillId="7" borderId="1" xfId="4" applyNumberFormat="1" applyFont="1" applyFill="1" applyBorder="1" applyAlignment="1" applyProtection="1">
      <alignment horizontal="center" vertical="center" wrapText="1"/>
    </xf>
    <xf numFmtId="0" fontId="21" fillId="7" borderId="7" xfId="2" applyFont="1" applyFill="1" applyBorder="1" applyAlignment="1" applyProtection="1">
      <alignment horizontal="center" vertical="center" wrapText="1"/>
    </xf>
    <xf numFmtId="10" fontId="14" fillId="6" borderId="1" xfId="3" applyNumberFormat="1" applyFont="1" applyFill="1" applyBorder="1" applyAlignment="1" applyProtection="1">
      <alignment horizontal="center" vertical="center" wrapText="1"/>
    </xf>
    <xf numFmtId="0" fontId="16" fillId="0" borderId="0" xfId="0" applyFont="1" applyBorder="1" applyAlignment="1" applyProtection="1">
      <alignment vertical="center"/>
    </xf>
    <xf numFmtId="0" fontId="20" fillId="7" borderId="0" xfId="2" applyFont="1" applyFill="1" applyAlignment="1" applyProtection="1">
      <alignment horizontal="center" vertical="center" wrapText="1"/>
    </xf>
    <xf numFmtId="0" fontId="17" fillId="8" borderId="0" xfId="1" applyFill="1" applyAlignment="1" applyProtection="1">
      <alignment vertical="top" wrapText="1"/>
    </xf>
    <xf numFmtId="0" fontId="14" fillId="0" borderId="0" xfId="2" applyFont="1" applyAlignment="1" applyProtection="1">
      <alignment horizontal="center" vertical="center"/>
    </xf>
    <xf numFmtId="0" fontId="2" fillId="0" borderId="0" xfId="2" applyFont="1" applyAlignment="1" applyProtection="1">
      <alignment horizontal="right" vertical="center"/>
    </xf>
    <xf numFmtId="10" fontId="20" fillId="7" borderId="0" xfId="5" applyNumberFormat="1" applyFont="1" applyFill="1" applyAlignment="1" applyProtection="1">
      <alignment horizontal="center" vertical="center" wrapText="1"/>
    </xf>
    <xf numFmtId="0" fontId="20" fillId="7" borderId="0" xfId="2" applyFont="1" applyFill="1" applyAlignment="1" applyProtection="1">
      <alignment horizontal="left" vertical="center"/>
    </xf>
    <xf numFmtId="0" fontId="17" fillId="0" borderId="0" xfId="1" applyProtection="1"/>
    <xf numFmtId="0" fontId="14" fillId="0" borderId="0" xfId="2" applyFont="1" applyAlignment="1" applyProtection="1">
      <alignment horizontal="right" vertical="center"/>
    </xf>
    <xf numFmtId="167" fontId="20" fillId="7" borderId="0" xfId="2" applyNumberFormat="1" applyFont="1" applyFill="1" applyAlignment="1" applyProtection="1">
      <alignment horizontal="center" vertical="center" wrapText="1"/>
    </xf>
    <xf numFmtId="168" fontId="20" fillId="7" borderId="0" xfId="2" applyNumberFormat="1" applyFont="1" applyFill="1" applyAlignment="1" applyProtection="1">
      <alignment horizontal="center" vertical="center" wrapText="1"/>
    </xf>
    <xf numFmtId="165" fontId="14" fillId="7" borderId="0" xfId="2" applyNumberFormat="1" applyFont="1" applyFill="1" applyAlignment="1" applyProtection="1">
      <alignment horizontal="center" vertical="center" wrapText="1"/>
    </xf>
    <xf numFmtId="164" fontId="20" fillId="7" borderId="0" xfId="2" applyNumberFormat="1" applyFont="1" applyFill="1" applyAlignment="1" applyProtection="1">
      <alignment horizontal="center" vertical="center" wrapText="1"/>
    </xf>
    <xf numFmtId="165" fontId="20" fillId="7" borderId="0" xfId="3" applyNumberFormat="1" applyFont="1" applyFill="1" applyAlignment="1" applyProtection="1">
      <alignment horizontal="center" vertical="center" wrapText="1"/>
    </xf>
    <xf numFmtId="10" fontId="17" fillId="0" borderId="0" xfId="1" applyNumberFormat="1" applyProtection="1"/>
    <xf numFmtId="10" fontId="20" fillId="7" borderId="0" xfId="3" applyNumberFormat="1" applyFont="1" applyFill="1" applyAlignment="1" applyProtection="1">
      <alignment horizontal="center" vertical="center" wrapText="1"/>
    </xf>
    <xf numFmtId="169" fontId="0" fillId="0" borderId="0" xfId="0" applyNumberFormat="1" applyFont="1" applyAlignment="1" applyProtection="1">
      <alignment vertical="center"/>
    </xf>
    <xf numFmtId="170" fontId="0" fillId="0" borderId="0" xfId="0" applyNumberFormat="1" applyFont="1" applyAlignment="1" applyProtection="1">
      <alignment vertical="center"/>
    </xf>
    <xf numFmtId="171" fontId="0" fillId="0" borderId="0" xfId="0" applyNumberFormat="1" applyFont="1" applyAlignment="1" applyProtection="1">
      <alignment horizontal="center" vertical="center"/>
    </xf>
    <xf numFmtId="0" fontId="0" fillId="0" borderId="15" xfId="0" applyFont="1" applyBorder="1" applyAlignment="1" applyProtection="1">
      <alignment horizontal="left" vertical="center" wrapText="1"/>
    </xf>
    <xf numFmtId="0" fontId="0" fillId="0" borderId="14" xfId="0" applyFont="1" applyBorder="1" applyAlignment="1" applyProtection="1">
      <alignment horizontal="left" vertical="center"/>
    </xf>
    <xf numFmtId="0" fontId="0" fillId="0" borderId="16" xfId="0" applyFont="1" applyBorder="1" applyAlignment="1" applyProtection="1">
      <alignment horizontal="left" vertical="center"/>
    </xf>
    <xf numFmtId="0" fontId="0" fillId="0" borderId="13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horizontal="left" vertical="center"/>
    </xf>
    <xf numFmtId="0" fontId="0" fillId="0" borderId="8" xfId="0" applyFont="1" applyBorder="1" applyAlignment="1" applyProtection="1">
      <alignment horizontal="left" vertical="center"/>
    </xf>
    <xf numFmtId="0" fontId="13" fillId="0" borderId="9" xfId="0" applyFont="1" applyBorder="1" applyAlignment="1" applyProtection="1">
      <alignment horizontal="center" vertical="center"/>
    </xf>
    <xf numFmtId="0" fontId="13" fillId="0" borderId="10" xfId="0" applyFont="1" applyBorder="1" applyAlignment="1" applyProtection="1">
      <alignment horizontal="center" vertical="center"/>
    </xf>
    <xf numFmtId="0" fontId="13" fillId="0" borderId="11" xfId="0" applyFont="1" applyBorder="1" applyAlignment="1" applyProtection="1">
      <alignment horizontal="center" vertical="center"/>
    </xf>
    <xf numFmtId="0" fontId="1" fillId="0" borderId="12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7" xfId="0" applyFont="1" applyBorder="1" applyAlignment="1" applyProtection="1">
      <alignment horizontal="center" vertical="center"/>
    </xf>
    <xf numFmtId="0" fontId="1" fillId="0" borderId="13" xfId="0" applyFont="1" applyBorder="1" applyAlignment="1" applyProtection="1">
      <alignment horizontal="center" vertical="center"/>
    </xf>
    <xf numFmtId="0" fontId="1" fillId="0" borderId="6" xfId="0" applyFont="1" applyBorder="1" applyAlignment="1" applyProtection="1">
      <alignment horizontal="center" vertical="center"/>
    </xf>
    <xf numFmtId="0" fontId="1" fillId="0" borderId="8" xfId="0" applyFont="1" applyBorder="1" applyAlignment="1" applyProtection="1">
      <alignment horizontal="center" vertical="center"/>
    </xf>
    <xf numFmtId="0" fontId="2" fillId="5" borderId="3" xfId="0" applyFont="1" applyFill="1" applyBorder="1" applyAlignment="1" applyProtection="1">
      <alignment horizontal="center" vertical="center"/>
    </xf>
    <xf numFmtId="0" fontId="2" fillId="5" borderId="4" xfId="0" applyFont="1" applyFill="1" applyBorder="1" applyAlignment="1" applyProtection="1">
      <alignment horizontal="center" vertical="center"/>
    </xf>
    <xf numFmtId="0" fontId="2" fillId="5" borderId="5" xfId="0" applyFont="1" applyFill="1" applyBorder="1" applyAlignment="1" applyProtection="1">
      <alignment horizontal="center" vertical="center"/>
    </xf>
    <xf numFmtId="0" fontId="2" fillId="4" borderId="1" xfId="0" applyFont="1" applyFill="1" applyBorder="1" applyAlignment="1" applyProtection="1">
      <alignment horizontal="center" vertical="center"/>
    </xf>
    <xf numFmtId="4" fontId="2" fillId="0" borderId="1" xfId="0" applyNumberFormat="1" applyFont="1" applyBorder="1" applyAlignment="1" applyProtection="1">
      <alignment horizontal="right" vertical="center"/>
    </xf>
    <xf numFmtId="0" fontId="1" fillId="0" borderId="1" xfId="0" applyFont="1" applyBorder="1" applyAlignment="1" applyProtection="1">
      <alignment horizontal="center" vertical="center" wrapText="1"/>
    </xf>
    <xf numFmtId="4" fontId="2" fillId="9" borderId="1" xfId="0" applyNumberFormat="1" applyFont="1" applyFill="1" applyBorder="1" applyAlignment="1" applyProtection="1">
      <alignment horizontal="right" vertical="center"/>
    </xf>
    <xf numFmtId="0" fontId="2" fillId="0" borderId="9" xfId="0" applyFont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left" vertical="center" wrapText="1"/>
    </xf>
    <xf numFmtId="0" fontId="2" fillId="0" borderId="11" xfId="0" applyFont="1" applyBorder="1" applyAlignment="1" applyProtection="1">
      <alignment horizontal="left" vertical="center" wrapText="1"/>
    </xf>
    <xf numFmtId="0" fontId="2" fillId="0" borderId="0" xfId="0" applyFont="1" applyBorder="1" applyAlignment="1" applyProtection="1">
      <alignment horizontal="left" vertical="center" wrapText="1"/>
    </xf>
    <xf numFmtId="0" fontId="2" fillId="0" borderId="7" xfId="0" applyFont="1" applyBorder="1" applyAlignment="1" applyProtection="1">
      <alignment horizontal="left" vertical="center" wrapText="1"/>
    </xf>
    <xf numFmtId="0" fontId="2" fillId="9" borderId="4" xfId="0" applyFont="1" applyFill="1" applyBorder="1" applyAlignment="1" applyProtection="1">
      <alignment horizontal="left" vertical="center" wrapText="1"/>
      <protection locked="0"/>
    </xf>
    <xf numFmtId="0" fontId="2" fillId="9" borderId="5" xfId="0" applyFont="1" applyFill="1" applyBorder="1" applyAlignment="1" applyProtection="1">
      <alignment horizontal="left" vertical="center" wrapText="1"/>
      <protection locked="0"/>
    </xf>
    <xf numFmtId="0" fontId="22" fillId="7" borderId="12" xfId="2" applyFont="1" applyFill="1" applyBorder="1" applyAlignment="1" applyProtection="1">
      <alignment horizontal="left" vertical="center" wrapText="1"/>
    </xf>
    <xf numFmtId="0" fontId="22" fillId="7" borderId="7" xfId="2" applyFont="1" applyFill="1" applyBorder="1" applyAlignment="1" applyProtection="1">
      <alignment horizontal="left" vertical="center" wrapText="1"/>
    </xf>
    <xf numFmtId="0" fontId="24" fillId="0" borderId="9" xfId="0" applyFont="1" applyBorder="1" applyAlignment="1" applyProtection="1">
      <alignment horizontal="center" vertical="center"/>
    </xf>
    <xf numFmtId="0" fontId="24" fillId="0" borderId="11" xfId="0" applyFont="1" applyBorder="1" applyAlignment="1" applyProtection="1">
      <alignment horizontal="center" vertical="center"/>
    </xf>
    <xf numFmtId="0" fontId="16" fillId="0" borderId="12" xfId="0" applyFont="1" applyBorder="1" applyAlignment="1" applyProtection="1">
      <alignment horizontal="center" vertical="center"/>
    </xf>
    <xf numFmtId="0" fontId="16" fillId="0" borderId="7" xfId="0" applyFont="1" applyBorder="1" applyAlignment="1" applyProtection="1">
      <alignment horizontal="center" vertical="center"/>
    </xf>
    <xf numFmtId="0" fontId="16" fillId="0" borderId="13" xfId="0" applyFont="1" applyBorder="1" applyAlignment="1" applyProtection="1">
      <alignment horizontal="center" vertical="center"/>
    </xf>
    <xf numFmtId="0" fontId="16" fillId="0" borderId="8" xfId="0" applyFont="1" applyBorder="1" applyAlignment="1" applyProtection="1">
      <alignment horizontal="center" vertical="center"/>
    </xf>
    <xf numFmtId="0" fontId="14" fillId="7" borderId="9" xfId="2" applyFont="1" applyFill="1" applyBorder="1" applyAlignment="1" applyProtection="1">
      <alignment horizontal="center" vertical="center" wrapText="1"/>
    </xf>
    <xf numFmtId="0" fontId="14" fillId="7" borderId="11" xfId="2" applyFont="1" applyFill="1" applyBorder="1" applyAlignment="1" applyProtection="1">
      <alignment horizontal="center" vertical="center" wrapText="1"/>
    </xf>
    <xf numFmtId="0" fontId="19" fillId="5" borderId="3" xfId="2" applyFont="1" applyFill="1" applyBorder="1" applyAlignment="1" applyProtection="1">
      <alignment horizontal="center" vertical="center" wrapText="1"/>
    </xf>
    <xf numFmtId="0" fontId="19" fillId="5" borderId="5" xfId="2" applyFont="1" applyFill="1" applyBorder="1" applyAlignment="1" applyProtection="1">
      <alignment horizontal="center" vertical="center" wrapText="1"/>
    </xf>
    <xf numFmtId="0" fontId="14" fillId="0" borderId="3" xfId="2" applyFont="1" applyBorder="1" applyAlignment="1" applyProtection="1">
      <alignment horizontal="justify" vertical="center" wrapText="1"/>
    </xf>
    <xf numFmtId="0" fontId="14" fillId="0" borderId="5" xfId="2" applyFont="1" applyBorder="1" applyAlignment="1" applyProtection="1">
      <alignment horizontal="justify" vertical="center"/>
    </xf>
    <xf numFmtId="0" fontId="14" fillId="9" borderId="3" xfId="2" applyFont="1" applyFill="1" applyBorder="1" applyAlignment="1" applyProtection="1">
      <alignment horizontal="left" vertical="center" wrapText="1"/>
      <protection locked="0"/>
    </xf>
    <xf numFmtId="0" fontId="14" fillId="9" borderId="5" xfId="2" applyFont="1" applyFill="1" applyBorder="1" applyAlignment="1" applyProtection="1">
      <alignment horizontal="left" vertical="center" wrapText="1"/>
      <protection locked="0"/>
    </xf>
    <xf numFmtId="0" fontId="14" fillId="0" borderId="3" xfId="2" applyFont="1" applyBorder="1" applyAlignment="1" applyProtection="1">
      <alignment horizontal="justify" vertical="center"/>
    </xf>
    <xf numFmtId="0" fontId="14" fillId="9" borderId="3" xfId="2" applyFont="1" applyFill="1" applyBorder="1" applyAlignment="1" applyProtection="1">
      <alignment horizontal="left" vertical="center"/>
      <protection locked="0"/>
    </xf>
    <xf numFmtId="0" fontId="14" fillId="9" borderId="5" xfId="2" applyFont="1" applyFill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center" vertical="center"/>
    </xf>
  </cellXfs>
  <cellStyles count="9">
    <cellStyle name="Normal" xfId="0" builtinId="0"/>
    <cellStyle name="Normal 3" xfId="2"/>
    <cellStyle name="Normal 4" xfId="6"/>
    <cellStyle name="Normal_pLANILHA DE BDI_MODELO v2_EXCEL" xfId="1"/>
    <cellStyle name="Porcentagem 2" xfId="7"/>
    <cellStyle name="Porcentagem 2 10" xfId="5"/>
    <cellStyle name="Porcentagem 2 2 2" xfId="3"/>
    <cellStyle name="Porcentagem 3" xfId="4"/>
    <cellStyle name="Vírgula 2" xfId="8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53579</xdr:colOff>
      <xdr:row>0</xdr:row>
      <xdr:rowOff>47625</xdr:rowOff>
    </xdr:from>
    <xdr:to>
      <xdr:col>1</xdr:col>
      <xdr:colOff>1540329</xdr:colOff>
      <xdr:row>2</xdr:row>
      <xdr:rowOff>146998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3579" y="47625"/>
          <a:ext cx="2275964" cy="529359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504825</xdr:colOff>
      <xdr:row>28</xdr:row>
      <xdr:rowOff>38100</xdr:rowOff>
    </xdr:from>
    <xdr:to>
      <xdr:col>1</xdr:col>
      <xdr:colOff>0</xdr:colOff>
      <xdr:row>31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7162800"/>
          <a:ext cx="35814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47295</xdr:colOff>
      <xdr:row>0</xdr:row>
      <xdr:rowOff>36275</xdr:rowOff>
    </xdr:from>
    <xdr:to>
      <xdr:col>0</xdr:col>
      <xdr:colOff>1340067</xdr:colOff>
      <xdr:row>2</xdr:row>
      <xdr:rowOff>5443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47295" y="36275"/>
          <a:ext cx="1292772" cy="295739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504825</xdr:colOff>
      <xdr:row>28</xdr:row>
      <xdr:rowOff>38100</xdr:rowOff>
    </xdr:from>
    <xdr:to>
      <xdr:col>1</xdr:col>
      <xdr:colOff>0</xdr:colOff>
      <xdr:row>31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7162800"/>
          <a:ext cx="35814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52552</xdr:colOff>
      <xdr:row>0</xdr:row>
      <xdr:rowOff>42844</xdr:rowOff>
    </xdr:from>
    <xdr:to>
      <xdr:col>0</xdr:col>
      <xdr:colOff>1345324</xdr:colOff>
      <xdr:row>2</xdr:row>
      <xdr:rowOff>45983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52552" y="42844"/>
          <a:ext cx="1292772" cy="331587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_fs\Operacional\Users\fabiano\Downloads\10039\ca_arqs\eletrica\e0104500.doc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-m11\publico\WINDOWS\TEMP\B5348E-LM001_R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Ana\Google%20Drive\ENGENHARIA\PREFEITURA%20MUNICIPAL%20DE%20LEOPOLDINA\2.PORTICO\Revis&#227;o%2004.07\PLANILHA%20M&#218;LTIPLA%20-%202022%20-%2030.06.2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pu-a\01-md-2005\EQUIP\MAQUINAS\I02011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/1.%20PASTA/0.%20AND/Campo%20Cer&#226;mica%20RX-R5/____REV%2007/PLN-EXE-ORC-JDF-RCC-0101-REV08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_fs\Operacional\Marcia\Receita%20Federal%20-%20RJ\Preg&#227;o%203-2013%20-%20Ag.%20Modelo%20B%20Pirai%20e%20Resende\EDITAL%201-2013-%20ADAPTACAO%20PROJETO%20BASICO%20-%20AGENCIA%20MODELO\ANEXO%20V%20-%20PLANILHA%20DE%20OR&#199;AMENTO%20E%20CRONOGRAMA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_fs\Operacional\JUSTI&#199;A%20FEDERAL\Predio%20Sede%20%20Vitoria%20ES%20-%202009\Justi&#231;a%20Federal%201&#170;%20Instancia\PLANILHA%20OR&#199;AMENTARIA\Or&#231;amento\JFES_Planilha_Orc_Rev02-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WNova%20pasta/2%20-%20CNC/Museu%20Mariano%20Proc&#243;pio%20-%20Atualiz.%20pre&#231;o%20(k)/OR&#199;AMENTO%20%20MAPRO%20A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1.%20a1mc%20engenharia%20e%20projetos\CORREIO\26.%20CRISTIANE\PLANILHA%20M&#218;LTIPLA%20V3.0.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ERGÊNCIA"/>
      <sheetName val="CAPA"/>
      <sheetName val="Controle"/>
      <sheetName val="LOJAS"/>
      <sheetName val="CONDOMINOS"/>
      <sheetName val="QUADROS DE DISTRIBUIÇÃO"/>
      <sheetName val="BARRAMENTO BLINDADO"/>
      <sheetName val="TRANSFORMADORES"/>
      <sheetName val="GERAL ORIGINAL"/>
      <sheetName val="GERAL POR ITENS"/>
      <sheetName val="MOTORES"/>
      <sheetName val="ANTIGO COND"/>
      <sheetName val="ANTIGO GERAL"/>
      <sheetName val="H_MOT"/>
      <sheetName val="C_MOT"/>
    </sheetNames>
    <sheetDataSet>
      <sheetData sheetId="0" refreshError="1">
        <row r="2">
          <cell r="A2" t="str">
            <v>TABELA DE CARGAS – POR TRANSFORMADOR/PBT EM EMERGÊNCIA</v>
          </cell>
        </row>
        <row r="4">
          <cell r="A4" t="str">
            <v>TRANSFORMADOR 1.1 – PBT-1.1 EM EMERGÊNCIA</v>
          </cell>
        </row>
        <row r="6">
          <cell r="A6" t="str">
            <v>FINALIDADE</v>
          </cell>
          <cell r="B6" t="str">
            <v>POT. UNIT. (kW)</v>
          </cell>
          <cell r="C6" t="str">
            <v>POT. UNIT. (CV)</v>
          </cell>
          <cell r="D6" t="str">
            <v>T I P O</v>
          </cell>
          <cell r="E6" t="str">
            <v>POT-M (KW)</v>
          </cell>
          <cell r="F6" t="str">
            <v>FP- M</v>
          </cell>
          <cell r="G6" t="str">
            <v>QTDE.</v>
          </cell>
          <cell r="H6" t="str">
            <v>PÓLOS</v>
          </cell>
          <cell r="I6" t="str">
            <v>F.D.</v>
          </cell>
          <cell r="J6" t="str">
            <v>F.P.</v>
          </cell>
          <cell r="K6" t="str">
            <v>POT. INSTALADA (kW)</v>
          </cell>
          <cell r="L6" t="str">
            <v>POT. INSTALADA (kVA)</v>
          </cell>
          <cell r="M6" t="str">
            <v>POT. DEMANDADA (kW)</v>
          </cell>
          <cell r="N6" t="str">
            <v>POT. DEMANDADA (kVA)</v>
          </cell>
        </row>
        <row r="7">
          <cell r="A7" t="str">
            <v>BARRAMENTO BLINDADO BB1.1/1.3 – ILUMINAÇÃO HALL</v>
          </cell>
          <cell r="B7">
            <v>123.78</v>
          </cell>
          <cell r="E7" t="e">
            <v>#N/A</v>
          </cell>
          <cell r="F7" t="e">
            <v>#N/A</v>
          </cell>
          <cell r="G7">
            <v>1</v>
          </cell>
          <cell r="I7">
            <v>0.71596423332687886</v>
          </cell>
          <cell r="J7">
            <v>0.97999999999999976</v>
          </cell>
          <cell r="K7">
            <v>123.78</v>
          </cell>
          <cell r="L7">
            <v>126.30612244897962</v>
          </cell>
          <cell r="M7">
            <v>88.622052801201065</v>
          </cell>
          <cell r="N7">
            <v>90.430666123674584</v>
          </cell>
        </row>
        <row r="8">
          <cell r="A8" t="str">
            <v>QD-B1-3S</v>
          </cell>
          <cell r="B8">
            <v>140.32509426511928</v>
          </cell>
          <cell r="E8" t="e">
            <v>#N/A</v>
          </cell>
          <cell r="F8" t="e">
            <v>#N/A</v>
          </cell>
          <cell r="G8">
            <v>1</v>
          </cell>
          <cell r="I8">
            <v>1</v>
          </cell>
          <cell r="J8">
            <v>0.77296462798671983</v>
          </cell>
          <cell r="K8">
            <v>140.32509426511928</v>
          </cell>
          <cell r="L8">
            <v>181.54141752982022</v>
          </cell>
          <cell r="M8">
            <v>140.32509426511928</v>
          </cell>
          <cell r="N8">
            <v>181.54141752982022</v>
          </cell>
        </row>
        <row r="9">
          <cell r="A9" t="str">
            <v>NO BREAK</v>
          </cell>
          <cell r="B9">
            <v>30</v>
          </cell>
          <cell r="G9">
            <v>2</v>
          </cell>
          <cell r="I9">
            <v>0.5</v>
          </cell>
          <cell r="J9">
            <v>1</v>
          </cell>
          <cell r="K9">
            <v>60</v>
          </cell>
          <cell r="L9">
            <v>60</v>
          </cell>
          <cell r="M9">
            <v>30</v>
          </cell>
          <cell r="N9">
            <v>30</v>
          </cell>
        </row>
        <row r="10">
          <cell r="A10" t="str">
            <v>TOTAL</v>
          </cell>
          <cell r="I10">
            <v>0.79896043489677604</v>
          </cell>
          <cell r="J10">
            <v>0.85752015197356957</v>
          </cell>
          <cell r="K10">
            <v>324.10509426511931</v>
          </cell>
          <cell r="L10">
            <v>367.84753997879983</v>
          </cell>
          <cell r="M10">
            <v>258.94714706632033</v>
          </cell>
          <cell r="N10">
            <v>301.97208365349479</v>
          </cell>
        </row>
        <row r="12">
          <cell r="A12" t="str">
            <v>RESUMO GERAL:</v>
          </cell>
          <cell r="B12" t="str">
            <v>kW</v>
          </cell>
          <cell r="C12" t="str">
            <v>kVA</v>
          </cell>
        </row>
        <row r="13">
          <cell r="A13" t="str">
            <v>DEMANDAS</v>
          </cell>
          <cell r="B13">
            <v>258.94714706632033</v>
          </cell>
          <cell r="C13">
            <v>301.97208365349479</v>
          </cell>
        </row>
        <row r="14">
          <cell r="A14" t="str">
            <v>RESERVA     (%)</v>
          </cell>
          <cell r="B14">
            <v>0.2</v>
          </cell>
        </row>
        <row r="15">
          <cell r="A15" t="str">
            <v>FATOR DE SIMULTANEIDADE</v>
          </cell>
          <cell r="B15">
            <v>1</v>
          </cell>
        </row>
        <row r="17">
          <cell r="A17" t="str">
            <v xml:space="preserve">DEMANDA FINAL </v>
          </cell>
          <cell r="B17">
            <v>310.73657647958436</v>
          </cell>
          <cell r="C17">
            <v>362.36650038419373</v>
          </cell>
        </row>
        <row r="19">
          <cell r="A19" t="str">
            <v>TENSÃO (V)</v>
          </cell>
          <cell r="B19">
            <v>380</v>
          </cell>
          <cell r="C19" t="str">
            <v>V</v>
          </cell>
        </row>
        <row r="20">
          <cell r="A20" t="str">
            <v>CORRENTE (A)</v>
          </cell>
          <cell r="B20">
            <v>550.55893826872864</v>
          </cell>
          <cell r="C20" t="str">
            <v>A</v>
          </cell>
        </row>
        <row r="21">
          <cell r="A21" t="str">
            <v>DISJUNTOR GERAL</v>
          </cell>
          <cell r="B21">
            <v>2500</v>
          </cell>
          <cell r="C21" t="str">
            <v>A</v>
          </cell>
        </row>
        <row r="23">
          <cell r="A23" t="str">
            <v>TRANSFORMADOR DE 1500KVA</v>
          </cell>
        </row>
        <row r="27">
          <cell r="A27" t="str">
            <v>TRANSFORMADOR 1.2 – PBT-1.2 EM EMERGÊNCIA</v>
          </cell>
        </row>
        <row r="29">
          <cell r="A29" t="str">
            <v>FINALIDADE</v>
          </cell>
          <cell r="B29" t="str">
            <v>POT. UNIT. (kW)</v>
          </cell>
          <cell r="C29" t="str">
            <v>POT. UNIT. (CV)</v>
          </cell>
          <cell r="D29" t="str">
            <v>T I P O</v>
          </cell>
          <cell r="E29" t="str">
            <v>POT-M (KW)</v>
          </cell>
          <cell r="F29" t="str">
            <v>FP- M</v>
          </cell>
          <cell r="G29" t="str">
            <v>QTDE.</v>
          </cell>
          <cell r="H29" t="str">
            <v>PÓLOS</v>
          </cell>
          <cell r="I29" t="str">
            <v>F.D.</v>
          </cell>
          <cell r="J29" t="str">
            <v>F.P.</v>
          </cell>
          <cell r="K29" t="str">
            <v>POT. INSTALADA (kW)</v>
          </cell>
          <cell r="L29" t="str">
            <v>POT. INSTALADA (kVA)</v>
          </cell>
          <cell r="M29" t="str">
            <v>POT. DEMANDADA (kW)</v>
          </cell>
          <cell r="N29" t="str">
            <v>POT. DEMANDADA (kVA)</v>
          </cell>
        </row>
        <row r="30">
          <cell r="A30" t="str">
            <v>ELEVADORES SUBSOLO</v>
          </cell>
          <cell r="B30">
            <v>20</v>
          </cell>
          <cell r="E30" t="e">
            <v>#N/A</v>
          </cell>
          <cell r="F30" t="e">
            <v>#N/A</v>
          </cell>
          <cell r="G30">
            <v>2</v>
          </cell>
          <cell r="I30">
            <v>0</v>
          </cell>
          <cell r="J30">
            <v>0.8</v>
          </cell>
          <cell r="K30">
            <v>40</v>
          </cell>
          <cell r="L30">
            <v>50</v>
          </cell>
          <cell r="M30">
            <v>0</v>
          </cell>
          <cell r="N30">
            <v>0</v>
          </cell>
        </row>
        <row r="31">
          <cell r="A31" t="str">
            <v>ILUMINAÇÃO E COMANDO ELEVADORES SUBSOLO</v>
          </cell>
          <cell r="B31">
            <v>1.3</v>
          </cell>
          <cell r="E31" t="e">
            <v>#N/A</v>
          </cell>
          <cell r="F31" t="e">
            <v>#N/A</v>
          </cell>
          <cell r="G31">
            <v>1</v>
          </cell>
          <cell r="I31">
            <v>0.74</v>
          </cell>
          <cell r="J31">
            <v>0.8</v>
          </cell>
          <cell r="K31">
            <v>1.3</v>
          </cell>
          <cell r="L31">
            <v>1.625</v>
          </cell>
          <cell r="M31">
            <v>0.96199999999999997</v>
          </cell>
          <cell r="N31">
            <v>1.2024999999999999</v>
          </cell>
        </row>
        <row r="32">
          <cell r="A32" t="str">
            <v>ELEVADORES GARAGEM</v>
          </cell>
          <cell r="B32">
            <v>20</v>
          </cell>
          <cell r="E32" t="e">
            <v>#N/A</v>
          </cell>
          <cell r="F32" t="e">
            <v>#N/A</v>
          </cell>
          <cell r="G32">
            <v>2</v>
          </cell>
          <cell r="I32">
            <v>0.74</v>
          </cell>
          <cell r="J32">
            <v>0.8</v>
          </cell>
          <cell r="K32">
            <v>40</v>
          </cell>
          <cell r="L32">
            <v>50</v>
          </cell>
          <cell r="M32">
            <v>29.6</v>
          </cell>
          <cell r="N32">
            <v>37</v>
          </cell>
        </row>
        <row r="33">
          <cell r="A33" t="str">
            <v>ILUMINAÇÃO E COMANDO ELEVADORES GARAGEM</v>
          </cell>
          <cell r="B33">
            <v>1.3</v>
          </cell>
          <cell r="E33" t="e">
            <v>#N/A</v>
          </cell>
          <cell r="F33" t="e">
            <v>#N/A</v>
          </cell>
          <cell r="G33">
            <v>1</v>
          </cell>
          <cell r="I33">
            <v>0</v>
          </cell>
          <cell r="J33">
            <v>0.8</v>
          </cell>
          <cell r="K33">
            <v>1.3</v>
          </cell>
          <cell r="L33">
            <v>1.625</v>
          </cell>
          <cell r="M33">
            <v>0</v>
          </cell>
          <cell r="N33">
            <v>0</v>
          </cell>
        </row>
        <row r="34">
          <cell r="A34" t="str">
            <v>ELEVADORES ZONA BAIXA</v>
          </cell>
          <cell r="B34">
            <v>50</v>
          </cell>
          <cell r="E34" t="e">
            <v>#N/A</v>
          </cell>
          <cell r="F34" t="e">
            <v>#N/A</v>
          </cell>
          <cell r="G34">
            <v>8</v>
          </cell>
          <cell r="I34">
            <v>0.125</v>
          </cell>
          <cell r="J34">
            <v>0.8</v>
          </cell>
          <cell r="K34">
            <v>400</v>
          </cell>
          <cell r="L34">
            <v>500</v>
          </cell>
          <cell r="M34">
            <v>50</v>
          </cell>
          <cell r="N34">
            <v>62.5</v>
          </cell>
        </row>
        <row r="35">
          <cell r="A35" t="str">
            <v>ILUMINAÇÃO E COMANDO ELEVADORES ZONA BAIXA</v>
          </cell>
          <cell r="B35">
            <v>3</v>
          </cell>
          <cell r="E35" t="e">
            <v>#N/A</v>
          </cell>
          <cell r="F35" t="e">
            <v>#N/A</v>
          </cell>
          <cell r="G35">
            <v>1</v>
          </cell>
          <cell r="I35">
            <v>0.1</v>
          </cell>
          <cell r="J35">
            <v>0.8</v>
          </cell>
          <cell r="K35">
            <v>3</v>
          </cell>
          <cell r="L35">
            <v>3.75</v>
          </cell>
          <cell r="M35">
            <v>0.30000000000000004</v>
          </cell>
          <cell r="N35">
            <v>0.375</v>
          </cell>
        </row>
        <row r="36">
          <cell r="A36" t="str">
            <v>QD-B1-3S-AC</v>
          </cell>
          <cell r="B36">
            <v>140.32509426511928</v>
          </cell>
          <cell r="E36" t="e">
            <v>#N/A</v>
          </cell>
          <cell r="F36" t="e">
            <v>#N/A</v>
          </cell>
          <cell r="G36">
            <v>1</v>
          </cell>
          <cell r="I36">
            <v>0</v>
          </cell>
          <cell r="J36">
            <v>0.77296462798671983</v>
          </cell>
          <cell r="K36">
            <v>140.32509426511928</v>
          </cell>
          <cell r="L36">
            <v>181.54141752982022</v>
          </cell>
          <cell r="M36">
            <v>0</v>
          </cell>
          <cell r="N36">
            <v>0</v>
          </cell>
        </row>
        <row r="37">
          <cell r="A37" t="str">
            <v>VENTILAÇÃO</v>
          </cell>
          <cell r="B37">
            <v>0.56488549618320616</v>
          </cell>
          <cell r="C37">
            <v>0.5</v>
          </cell>
          <cell r="D37" t="str">
            <v>C</v>
          </cell>
          <cell r="E37">
            <v>0.56488549618320616</v>
          </cell>
          <cell r="F37">
            <v>0.73</v>
          </cell>
          <cell r="G37">
            <v>1</v>
          </cell>
          <cell r="I37">
            <v>0</v>
          </cell>
          <cell r="J37">
            <v>0.73</v>
          </cell>
          <cell r="K37">
            <v>0.56488549618320616</v>
          </cell>
          <cell r="L37">
            <v>0.77381574819617283</v>
          </cell>
          <cell r="M37">
            <v>0</v>
          </cell>
          <cell r="N37">
            <v>0</v>
          </cell>
        </row>
        <row r="38">
          <cell r="A38" t="str">
            <v>VENTILAÇÃO</v>
          </cell>
          <cell r="B38">
            <v>0.80291970802919721</v>
          </cell>
          <cell r="C38">
            <v>0.75</v>
          </cell>
          <cell r="D38" t="str">
            <v>C</v>
          </cell>
          <cell r="E38">
            <v>0.80291970802919721</v>
          </cell>
          <cell r="F38">
            <v>0.77</v>
          </cell>
          <cell r="G38">
            <v>1</v>
          </cell>
          <cell r="I38">
            <v>0</v>
          </cell>
          <cell r="J38">
            <v>0.77</v>
          </cell>
          <cell r="K38">
            <v>0.80291970802919721</v>
          </cell>
          <cell r="L38">
            <v>1.0427528675703859</v>
          </cell>
          <cell r="M38">
            <v>0</v>
          </cell>
          <cell r="N38">
            <v>0</v>
          </cell>
        </row>
        <row r="39">
          <cell r="A39" t="str">
            <v>VENTILAÇÃO</v>
          </cell>
          <cell r="B39">
            <v>1.8987341772151898</v>
          </cell>
          <cell r="C39">
            <v>2</v>
          </cell>
          <cell r="D39" t="str">
            <v>C</v>
          </cell>
          <cell r="E39">
            <v>1.8987341772151898</v>
          </cell>
          <cell r="F39">
            <v>0.82</v>
          </cell>
          <cell r="G39">
            <v>1</v>
          </cell>
          <cell r="I39">
            <v>0</v>
          </cell>
          <cell r="J39">
            <v>0.82</v>
          </cell>
          <cell r="K39">
            <v>1.8987341772151898</v>
          </cell>
          <cell r="L39">
            <v>2.3155294844087684</v>
          </cell>
          <cell r="M39">
            <v>0</v>
          </cell>
          <cell r="N39">
            <v>0</v>
          </cell>
        </row>
        <row r="40">
          <cell r="A40" t="str">
            <v>FANCOIL</v>
          </cell>
          <cell r="B40">
            <v>6.3805104408352662</v>
          </cell>
          <cell r="C40">
            <v>7.5</v>
          </cell>
          <cell r="D40" t="str">
            <v>C</v>
          </cell>
          <cell r="E40">
            <v>6.3805104408352662</v>
          </cell>
          <cell r="F40">
            <v>0.8</v>
          </cell>
          <cell r="G40">
            <v>2</v>
          </cell>
          <cell r="I40">
            <v>0</v>
          </cell>
          <cell r="J40">
            <v>0.8</v>
          </cell>
          <cell r="K40">
            <v>12.761020881670532</v>
          </cell>
          <cell r="L40">
            <v>15.951276102088165</v>
          </cell>
          <cell r="M40">
            <v>0</v>
          </cell>
          <cell r="N40">
            <v>0</v>
          </cell>
        </row>
        <row r="41">
          <cell r="A41" t="str">
            <v>UNIDADE CONDENSADORA</v>
          </cell>
          <cell r="B41">
            <v>43.4</v>
          </cell>
          <cell r="G41">
            <v>1</v>
          </cell>
          <cell r="I41">
            <v>0</v>
          </cell>
          <cell r="J41">
            <v>0.8</v>
          </cell>
          <cell r="K41">
            <v>43.4</v>
          </cell>
          <cell r="L41">
            <v>54.249999999999993</v>
          </cell>
          <cell r="M41">
            <v>0</v>
          </cell>
          <cell r="N41">
            <v>0</v>
          </cell>
        </row>
        <row r="42">
          <cell r="A42" t="str">
            <v>FANCOIL ESCRITÓRIOS</v>
          </cell>
          <cell r="B42">
            <v>8.6705202312138727</v>
          </cell>
          <cell r="C42">
            <v>10</v>
          </cell>
          <cell r="D42" t="str">
            <v>C</v>
          </cell>
          <cell r="E42">
            <v>8.6705202312138727</v>
          </cell>
          <cell r="F42">
            <v>0.85</v>
          </cell>
          <cell r="G42">
            <v>32</v>
          </cell>
          <cell r="I42">
            <v>0</v>
          </cell>
          <cell r="J42">
            <v>0.85</v>
          </cell>
          <cell r="K42">
            <v>277.45664739884393</v>
          </cell>
          <cell r="L42">
            <v>326.41958517511051</v>
          </cell>
          <cell r="M42">
            <v>0</v>
          </cell>
          <cell r="N42">
            <v>0</v>
          </cell>
        </row>
        <row r="43">
          <cell r="A43" t="str">
            <v>ILUMINAÇÃO, TOMADAS E AR CONDICIONADO FAST FOOD</v>
          </cell>
          <cell r="B43">
            <v>258.76900000000001</v>
          </cell>
          <cell r="G43">
            <v>1</v>
          </cell>
          <cell r="I43">
            <v>0</v>
          </cell>
          <cell r="J43">
            <v>0.9</v>
          </cell>
          <cell r="K43">
            <v>258.76900000000001</v>
          </cell>
          <cell r="L43">
            <v>287.52111111111111</v>
          </cell>
          <cell r="M43">
            <v>0</v>
          </cell>
          <cell r="N43">
            <v>0</v>
          </cell>
        </row>
        <row r="44">
          <cell r="A44" t="str">
            <v>BOMBA DE RECALQUE DE ÁGUA FRIA</v>
          </cell>
          <cell r="B44">
            <v>20.670391061452513</v>
          </cell>
          <cell r="C44">
            <v>25</v>
          </cell>
          <cell r="D44" t="str">
            <v>H</v>
          </cell>
          <cell r="E44">
            <v>20.670391061452513</v>
          </cell>
          <cell r="F44">
            <v>0.85</v>
          </cell>
          <cell r="G44">
            <v>2</v>
          </cell>
          <cell r="I44">
            <v>0</v>
          </cell>
          <cell r="J44">
            <v>0.85</v>
          </cell>
          <cell r="K44">
            <v>41.340782122905026</v>
          </cell>
          <cell r="L44">
            <v>48.636214262241211</v>
          </cell>
          <cell r="M44">
            <v>0</v>
          </cell>
          <cell r="N44">
            <v>0</v>
          </cell>
        </row>
        <row r="45">
          <cell r="A45" t="str">
            <v>BOMBA DE RECALQUE DE ÁGUAS PLUVIAIS</v>
          </cell>
          <cell r="B45">
            <v>8.6705202312138727</v>
          </cell>
          <cell r="C45">
            <v>10</v>
          </cell>
          <cell r="D45" t="str">
            <v>H</v>
          </cell>
          <cell r="E45">
            <v>8.6705202312138727</v>
          </cell>
          <cell r="F45">
            <v>0.85</v>
          </cell>
          <cell r="G45">
            <v>6</v>
          </cell>
          <cell r="I45">
            <v>0</v>
          </cell>
          <cell r="J45">
            <v>0.85</v>
          </cell>
          <cell r="K45">
            <v>52.02312138728324</v>
          </cell>
          <cell r="L45">
            <v>61.203672220333225</v>
          </cell>
          <cell r="M45">
            <v>0</v>
          </cell>
          <cell r="N45">
            <v>0</v>
          </cell>
        </row>
        <row r="46">
          <cell r="A46" t="str">
            <v>BOMBA DE RECALQUE DE ESGOTO</v>
          </cell>
          <cell r="B46">
            <v>8.6705202312138727</v>
          </cell>
          <cell r="C46">
            <v>10</v>
          </cell>
          <cell r="D46" t="str">
            <v>H</v>
          </cell>
          <cell r="E46">
            <v>8.6705202312138727</v>
          </cell>
          <cell r="F46">
            <v>0.85</v>
          </cell>
          <cell r="G46">
            <v>6</v>
          </cell>
          <cell r="I46">
            <v>0</v>
          </cell>
          <cell r="J46">
            <v>0.85</v>
          </cell>
          <cell r="K46">
            <v>52.02312138728324</v>
          </cell>
          <cell r="L46">
            <v>61.203672220333225</v>
          </cell>
          <cell r="M46">
            <v>0</v>
          </cell>
          <cell r="N46">
            <v>0</v>
          </cell>
        </row>
        <row r="47">
          <cell r="A47" t="str">
            <v>BOMBA DE RECALQUE DE REUSO</v>
          </cell>
          <cell r="B47">
            <v>1.0135135135135136</v>
          </cell>
          <cell r="C47">
            <v>1</v>
          </cell>
          <cell r="D47" t="str">
            <v>H</v>
          </cell>
          <cell r="E47">
            <v>1.0135135135135136</v>
          </cell>
          <cell r="F47">
            <v>0.78</v>
          </cell>
          <cell r="G47">
            <v>2</v>
          </cell>
          <cell r="I47">
            <v>0</v>
          </cell>
          <cell r="J47">
            <v>0.78</v>
          </cell>
          <cell r="K47">
            <v>2.0270270270270272</v>
          </cell>
          <cell r="L47">
            <v>2.5987525987525988</v>
          </cell>
          <cell r="M47">
            <v>0</v>
          </cell>
          <cell r="N47">
            <v>0</v>
          </cell>
        </row>
        <row r="48">
          <cell r="A48" t="str">
            <v>BOMBA DE RECALQUE DO POÇO DE RETARDO</v>
          </cell>
          <cell r="B48">
            <v>1.0135135135135136</v>
          </cell>
          <cell r="C48">
            <v>1</v>
          </cell>
          <cell r="D48" t="str">
            <v>H</v>
          </cell>
          <cell r="E48">
            <v>1.0135135135135136</v>
          </cell>
          <cell r="F48">
            <v>0.78</v>
          </cell>
          <cell r="G48">
            <v>2</v>
          </cell>
          <cell r="I48">
            <v>0</v>
          </cell>
          <cell r="J48">
            <v>0.78</v>
          </cell>
          <cell r="K48">
            <v>2.0270270270270272</v>
          </cell>
          <cell r="L48">
            <v>2.5987525987525988</v>
          </cell>
          <cell r="M48">
            <v>0</v>
          </cell>
          <cell r="N48">
            <v>0</v>
          </cell>
        </row>
        <row r="49">
          <cell r="A49" t="str">
            <v>ESCADA ROLANTE</v>
          </cell>
          <cell r="B49">
            <v>10</v>
          </cell>
          <cell r="G49">
            <v>2</v>
          </cell>
          <cell r="I49">
            <v>0</v>
          </cell>
          <cell r="J49">
            <v>0.8</v>
          </cell>
          <cell r="K49">
            <v>20</v>
          </cell>
          <cell r="L49">
            <v>25</v>
          </cell>
          <cell r="M49">
            <v>0</v>
          </cell>
          <cell r="N49">
            <v>0</v>
          </cell>
        </row>
        <row r="50">
          <cell r="A50" t="str">
            <v>TOTAL</v>
          </cell>
          <cell r="I50">
            <v>5.8131468987100983E-2</v>
          </cell>
          <cell r="J50">
            <v>0.79999999999999993</v>
          </cell>
          <cell r="K50">
            <v>1391.0193808785871</v>
          </cell>
          <cell r="L50">
            <v>1678.056551918718</v>
          </cell>
          <cell r="M50">
            <v>80.861999999999995</v>
          </cell>
          <cell r="N50">
            <v>101.0775</v>
          </cell>
        </row>
        <row r="52">
          <cell r="I52" t="str">
            <v>COM O PAINEL DE SEGURANÇA EM FUNCIONAMENTO</v>
          </cell>
        </row>
        <row r="53">
          <cell r="A53" t="str">
            <v>RESUMO GERAL:</v>
          </cell>
          <cell r="B53" t="str">
            <v>kW</v>
          </cell>
          <cell r="C53" t="str">
            <v>kVA</v>
          </cell>
          <cell r="I53" t="str">
            <v>kW</v>
          </cell>
          <cell r="J53" t="str">
            <v>kVA</v>
          </cell>
        </row>
        <row r="54">
          <cell r="A54" t="str">
            <v>DEMANDAS</v>
          </cell>
          <cell r="B54">
            <v>80.861999999999995</v>
          </cell>
          <cell r="C54">
            <v>101.0775</v>
          </cell>
          <cell r="I54">
            <v>442.08736295026449</v>
          </cell>
          <cell r="J54">
            <v>529.01118759655708</v>
          </cell>
        </row>
        <row r="55">
          <cell r="A55" t="str">
            <v>RESERVA     (%)</v>
          </cell>
          <cell r="B55">
            <v>0.2</v>
          </cell>
          <cell r="I55">
            <v>0</v>
          </cell>
        </row>
        <row r="56">
          <cell r="A56" t="str">
            <v>FATOR DE SIMULTANEIDADE</v>
          </cell>
          <cell r="B56">
            <v>1</v>
          </cell>
          <cell r="I56">
            <v>1</v>
          </cell>
        </row>
        <row r="58">
          <cell r="A58" t="str">
            <v xml:space="preserve">DEMANDA FINAL </v>
          </cell>
          <cell r="B58">
            <v>97.034399999999991</v>
          </cell>
          <cell r="C58">
            <v>121.29299999999999</v>
          </cell>
          <cell r="I58">
            <v>442.08736295026449</v>
          </cell>
          <cell r="J58">
            <v>529.01118759655708</v>
          </cell>
        </row>
        <row r="60">
          <cell r="A60" t="str">
            <v>TENSÃO (V)</v>
          </cell>
          <cell r="B60">
            <v>380</v>
          </cell>
          <cell r="C60" t="str">
            <v>V</v>
          </cell>
          <cell r="I60">
            <v>380</v>
          </cell>
          <cell r="J60" t="str">
            <v>V</v>
          </cell>
        </row>
        <row r="61">
          <cell r="A61" t="str">
            <v>CORRENTE (A)</v>
          </cell>
          <cell r="B61">
            <v>184.28564789688755</v>
          </cell>
          <cell r="C61" t="str">
            <v>A</v>
          </cell>
          <cell r="I61">
            <v>803.74934621893647</v>
          </cell>
          <cell r="J61" t="str">
            <v>A</v>
          </cell>
        </row>
        <row r="62">
          <cell r="A62" t="str">
            <v>DISJUNTOR GERAL</v>
          </cell>
          <cell r="B62">
            <v>2500</v>
          </cell>
          <cell r="C62" t="str">
            <v>A</v>
          </cell>
          <cell r="I62">
            <v>2500</v>
          </cell>
          <cell r="J62" t="str">
            <v>A</v>
          </cell>
        </row>
        <row r="64">
          <cell r="A64" t="str">
            <v>TRANSFORMADOR DE 1500KVA</v>
          </cell>
        </row>
        <row r="69">
          <cell r="A69" t="str">
            <v>PBT-SEG EM EMERGÊNCIA</v>
          </cell>
        </row>
        <row r="71">
          <cell r="A71" t="str">
            <v>EM REGIME NORMAL</v>
          </cell>
        </row>
        <row r="72">
          <cell r="A72" t="str">
            <v>FINALIDADE</v>
          </cell>
          <cell r="B72" t="str">
            <v>POT. UNIT. (kW)</v>
          </cell>
          <cell r="C72" t="str">
            <v>POT. UNIT. (CV)</v>
          </cell>
          <cell r="D72" t="str">
            <v>T I P O</v>
          </cell>
          <cell r="E72" t="str">
            <v>POT-M (KW)</v>
          </cell>
          <cell r="F72" t="str">
            <v>FP- M</v>
          </cell>
          <cell r="G72" t="str">
            <v>QTDE.</v>
          </cell>
          <cell r="H72" t="str">
            <v>PÓLOS</v>
          </cell>
          <cell r="I72" t="str">
            <v>F.D.</v>
          </cell>
          <cell r="J72" t="str">
            <v>F.P.</v>
          </cell>
          <cell r="K72" t="str">
            <v>POT. INSTALADA (kW)</v>
          </cell>
          <cell r="L72" t="str">
            <v>POT. INSTALADA (kVA)</v>
          </cell>
          <cell r="M72" t="str">
            <v>POT. DEMANDADA (kW)</v>
          </cell>
          <cell r="N72" t="str">
            <v>POT. DEMANDADA (kVA)</v>
          </cell>
        </row>
        <row r="73">
          <cell r="A73" t="str">
            <v>ELEVADOR DE SEGUANÇA</v>
          </cell>
          <cell r="B73">
            <v>35</v>
          </cell>
          <cell r="E73" t="e">
            <v>#N/A</v>
          </cell>
          <cell r="F73" t="e">
            <v>#N/A</v>
          </cell>
          <cell r="G73">
            <v>1</v>
          </cell>
          <cell r="I73">
            <v>1</v>
          </cell>
          <cell r="J73">
            <v>0.8</v>
          </cell>
          <cell r="K73">
            <v>35</v>
          </cell>
          <cell r="L73">
            <v>43.75</v>
          </cell>
          <cell r="M73">
            <v>35</v>
          </cell>
          <cell r="N73">
            <v>43.75</v>
          </cell>
        </row>
        <row r="74">
          <cell r="A74" t="str">
            <v>ILUMINAÇÃO E COMANDO ELEVADORE DE SEGURANÇA</v>
          </cell>
          <cell r="B74">
            <v>3</v>
          </cell>
          <cell r="E74" t="e">
            <v>#N/A</v>
          </cell>
          <cell r="F74" t="e">
            <v>#N/A</v>
          </cell>
          <cell r="G74">
            <v>1</v>
          </cell>
          <cell r="I74">
            <v>1</v>
          </cell>
          <cell r="J74">
            <v>0.8</v>
          </cell>
          <cell r="K74">
            <v>3</v>
          </cell>
          <cell r="L74">
            <v>3.75</v>
          </cell>
          <cell r="M74">
            <v>3</v>
          </cell>
          <cell r="N74">
            <v>3.75</v>
          </cell>
        </row>
        <row r="75">
          <cell r="A75" t="str">
            <v>PRESSURIZAÇÃO ESCADA 5SS</v>
          </cell>
          <cell r="B75">
            <v>6.3805104408352662</v>
          </cell>
          <cell r="C75">
            <v>7.5</v>
          </cell>
          <cell r="D75" t="str">
            <v>C</v>
          </cell>
          <cell r="E75">
            <v>6.3805104408352662</v>
          </cell>
          <cell r="F75">
            <v>0.8</v>
          </cell>
          <cell r="G75">
            <v>4</v>
          </cell>
          <cell r="I75">
            <v>0</v>
          </cell>
          <cell r="J75">
            <v>0.8</v>
          </cell>
          <cell r="K75">
            <v>25.522041763341065</v>
          </cell>
          <cell r="L75">
            <v>31.902552204176331</v>
          </cell>
          <cell r="M75">
            <v>0</v>
          </cell>
          <cell r="N75">
            <v>0</v>
          </cell>
        </row>
        <row r="76">
          <cell r="A76" t="str">
            <v>PRESSURIZAÇÃO ESCADA 3SS</v>
          </cell>
          <cell r="B76">
            <v>8.6705202312138727</v>
          </cell>
          <cell r="C76">
            <v>10</v>
          </cell>
          <cell r="D76" t="str">
            <v>C</v>
          </cell>
          <cell r="E76">
            <v>8.6705202312138727</v>
          </cell>
          <cell r="F76">
            <v>0.85</v>
          </cell>
          <cell r="G76">
            <v>2</v>
          </cell>
          <cell r="I76">
            <v>0</v>
          </cell>
          <cell r="J76">
            <v>0.85</v>
          </cell>
          <cell r="K76">
            <v>17.341040462427745</v>
          </cell>
          <cell r="L76">
            <v>20.401224073444407</v>
          </cell>
          <cell r="M76">
            <v>0</v>
          </cell>
          <cell r="N76">
            <v>0</v>
          </cell>
        </row>
        <row r="77">
          <cell r="A77" t="str">
            <v>PRESSURIZAÇÃO ESCADA 1SS</v>
          </cell>
          <cell r="B77">
            <v>16.930022573363431</v>
          </cell>
          <cell r="C77">
            <v>20</v>
          </cell>
          <cell r="D77" t="str">
            <v>C</v>
          </cell>
          <cell r="E77">
            <v>16.930022573363431</v>
          </cell>
          <cell r="F77">
            <v>0.84</v>
          </cell>
          <cell r="G77">
            <v>5</v>
          </cell>
          <cell r="I77">
            <v>0</v>
          </cell>
          <cell r="J77">
            <v>0.84</v>
          </cell>
          <cell r="K77">
            <v>84.650112866817153</v>
          </cell>
          <cell r="L77">
            <v>100.77394388906805</v>
          </cell>
          <cell r="M77">
            <v>0</v>
          </cell>
          <cell r="N77">
            <v>0</v>
          </cell>
        </row>
        <row r="78">
          <cell r="A78" t="str">
            <v>EXAUSTÃO DE FUMAÇA</v>
          </cell>
          <cell r="B78">
            <v>16.930022573363431</v>
          </cell>
          <cell r="C78">
            <v>20</v>
          </cell>
          <cell r="D78" t="str">
            <v>C</v>
          </cell>
          <cell r="E78">
            <v>16.930022573363431</v>
          </cell>
          <cell r="F78">
            <v>0.84</v>
          </cell>
          <cell r="G78">
            <v>2</v>
          </cell>
          <cell r="I78">
            <v>0</v>
          </cell>
          <cell r="J78">
            <v>0.84</v>
          </cell>
          <cell r="K78">
            <v>33.860045146726861</v>
          </cell>
          <cell r="L78">
            <v>40.309577555627214</v>
          </cell>
          <cell r="M78">
            <v>0</v>
          </cell>
          <cell r="N78">
            <v>0</v>
          </cell>
        </row>
        <row r="79">
          <cell r="A79" t="str">
            <v>ELEVADOR DE SEGUANÇA</v>
          </cell>
          <cell r="B79">
            <v>35</v>
          </cell>
          <cell r="E79" t="e">
            <v>#N/A</v>
          </cell>
          <cell r="F79" t="e">
            <v>#N/A</v>
          </cell>
          <cell r="G79">
            <v>1</v>
          </cell>
          <cell r="I79">
            <v>1</v>
          </cell>
          <cell r="J79">
            <v>0.8</v>
          </cell>
          <cell r="K79">
            <v>35</v>
          </cell>
          <cell r="L79">
            <v>43.75</v>
          </cell>
          <cell r="M79">
            <v>35</v>
          </cell>
          <cell r="N79">
            <v>43.75</v>
          </cell>
        </row>
        <row r="80">
          <cell r="A80" t="str">
            <v>ILUMINAÇÃO E COMANDO ELEVADORE DE SEGURANÇA</v>
          </cell>
          <cell r="B80">
            <v>3</v>
          </cell>
          <cell r="E80" t="e">
            <v>#N/A</v>
          </cell>
          <cell r="F80" t="e">
            <v>#N/A</v>
          </cell>
          <cell r="G80">
            <v>1</v>
          </cell>
          <cell r="I80">
            <v>1</v>
          </cell>
          <cell r="J80">
            <v>0.8</v>
          </cell>
          <cell r="K80">
            <v>3</v>
          </cell>
          <cell r="L80">
            <v>3.75</v>
          </cell>
          <cell r="M80">
            <v>3</v>
          </cell>
          <cell r="N80">
            <v>3.75</v>
          </cell>
        </row>
        <row r="81">
          <cell r="A81" t="str">
            <v>PRESSURIZAÇÃO ESCADA 5SS</v>
          </cell>
          <cell r="B81">
            <v>6.3805104408352662</v>
          </cell>
          <cell r="C81">
            <v>7.5</v>
          </cell>
          <cell r="D81" t="str">
            <v>C</v>
          </cell>
          <cell r="E81">
            <v>6.3805104408352662</v>
          </cell>
          <cell r="F81">
            <v>0.8</v>
          </cell>
          <cell r="G81">
            <v>4</v>
          </cell>
          <cell r="I81">
            <v>0</v>
          </cell>
          <cell r="J81">
            <v>0.8</v>
          </cell>
          <cell r="K81">
            <v>25.522041763341065</v>
          </cell>
          <cell r="L81">
            <v>31.902552204176331</v>
          </cell>
          <cell r="M81">
            <v>0</v>
          </cell>
          <cell r="N81">
            <v>0</v>
          </cell>
        </row>
        <row r="82">
          <cell r="A82" t="str">
            <v>PRESSURIZAÇÃO ESCADA 3SS</v>
          </cell>
          <cell r="B82">
            <v>8.6705202312138727</v>
          </cell>
          <cell r="C82">
            <v>10</v>
          </cell>
          <cell r="D82" t="str">
            <v>C</v>
          </cell>
          <cell r="E82">
            <v>8.6705202312138727</v>
          </cell>
          <cell r="F82">
            <v>0.85</v>
          </cell>
          <cell r="G82">
            <v>2</v>
          </cell>
          <cell r="I82">
            <v>0</v>
          </cell>
          <cell r="J82">
            <v>0.85</v>
          </cell>
          <cell r="K82">
            <v>17.341040462427745</v>
          </cell>
          <cell r="L82">
            <v>20.401224073444407</v>
          </cell>
          <cell r="M82">
            <v>0</v>
          </cell>
          <cell r="N82">
            <v>0</v>
          </cell>
        </row>
        <row r="83">
          <cell r="A83" t="str">
            <v>PRESSURIZAÇÃO ESCADA 1SS</v>
          </cell>
          <cell r="B83">
            <v>16.930022573363431</v>
          </cell>
          <cell r="C83">
            <v>20</v>
          </cell>
          <cell r="D83" t="str">
            <v>C</v>
          </cell>
          <cell r="E83">
            <v>16.930022573363431</v>
          </cell>
          <cell r="F83">
            <v>0.84</v>
          </cell>
          <cell r="G83">
            <v>5</v>
          </cell>
          <cell r="I83">
            <v>0</v>
          </cell>
          <cell r="J83">
            <v>0.84</v>
          </cell>
          <cell r="K83">
            <v>84.650112866817153</v>
          </cell>
          <cell r="L83">
            <v>100.77394388906805</v>
          </cell>
          <cell r="M83">
            <v>0</v>
          </cell>
          <cell r="N83">
            <v>0</v>
          </cell>
        </row>
        <row r="84">
          <cell r="A84" t="str">
            <v>EXAUSTÃO DE FUMAÇA</v>
          </cell>
          <cell r="B84">
            <v>16.930022573363431</v>
          </cell>
          <cell r="C84">
            <v>20</v>
          </cell>
          <cell r="D84" t="str">
            <v>C</v>
          </cell>
          <cell r="E84">
            <v>16.930022573363431</v>
          </cell>
          <cell r="F84">
            <v>0.84</v>
          </cell>
          <cell r="G84">
            <v>2</v>
          </cell>
          <cell r="I84">
            <v>0</v>
          </cell>
          <cell r="J84">
            <v>0.84</v>
          </cell>
          <cell r="K84">
            <v>33.860045146726861</v>
          </cell>
          <cell r="L84">
            <v>40.309577555627214</v>
          </cell>
          <cell r="M84">
            <v>0</v>
          </cell>
          <cell r="N84">
            <v>0</v>
          </cell>
        </row>
        <row r="85">
          <cell r="A85" t="str">
            <v>BOMBA DE RECALQUE DE ÓLEO DIESEL</v>
          </cell>
          <cell r="B85">
            <v>2.7500000000000004</v>
          </cell>
          <cell r="C85">
            <v>3</v>
          </cell>
          <cell r="D85" t="str">
            <v>H</v>
          </cell>
          <cell r="E85">
            <v>2.7500000000000004</v>
          </cell>
          <cell r="F85">
            <v>0.77</v>
          </cell>
          <cell r="G85">
            <v>2</v>
          </cell>
          <cell r="I85">
            <v>0.5</v>
          </cell>
          <cell r="J85">
            <v>0.77</v>
          </cell>
          <cell r="K85">
            <v>5.5000000000000009</v>
          </cell>
          <cell r="L85">
            <v>7.1428571428571441</v>
          </cell>
          <cell r="M85">
            <v>2.7500000000000004</v>
          </cell>
          <cell r="N85">
            <v>3.5714285714285721</v>
          </cell>
        </row>
        <row r="86">
          <cell r="A86" t="str">
            <v>ILUMINAÇÃO E TOMADAS GERADOR</v>
          </cell>
          <cell r="B86">
            <v>11.67</v>
          </cell>
          <cell r="E86" t="e">
            <v>#N/A</v>
          </cell>
          <cell r="F86" t="e">
            <v>#N/A</v>
          </cell>
          <cell r="G86">
            <v>1</v>
          </cell>
          <cell r="I86">
            <v>0.9</v>
          </cell>
          <cell r="J86">
            <v>0.94</v>
          </cell>
          <cell r="K86">
            <v>11.67</v>
          </cell>
          <cell r="L86">
            <v>12.414893617021278</v>
          </cell>
          <cell r="M86">
            <v>10.503</v>
          </cell>
          <cell r="N86">
            <v>11.17340425531915</v>
          </cell>
        </row>
        <row r="87">
          <cell r="A87" t="str">
            <v>BOMBA DE INCÊNDIO JOCKEY</v>
          </cell>
          <cell r="B87">
            <v>4.3632075471698117</v>
          </cell>
          <cell r="C87">
            <v>5</v>
          </cell>
          <cell r="D87" t="str">
            <v>H</v>
          </cell>
          <cell r="E87">
            <v>4.3632075471698117</v>
          </cell>
          <cell r="F87">
            <v>0.83</v>
          </cell>
          <cell r="G87">
            <v>1</v>
          </cell>
          <cell r="I87">
            <v>1</v>
          </cell>
          <cell r="J87">
            <v>0.83</v>
          </cell>
          <cell r="K87">
            <v>4.3632075471698117</v>
          </cell>
          <cell r="L87">
            <v>5.2568765628551954</v>
          </cell>
          <cell r="M87">
            <v>4.3632075471698117</v>
          </cell>
          <cell r="N87">
            <v>5.2568765628551954</v>
          </cell>
        </row>
        <row r="88">
          <cell r="A88" t="str">
            <v>BOMBA DE INCÊNDIO PRINCIPAL</v>
          </cell>
          <cell r="B88">
            <v>119.56521739130434</v>
          </cell>
          <cell r="C88">
            <v>150</v>
          </cell>
          <cell r="D88" t="str">
            <v>H</v>
          </cell>
          <cell r="E88">
            <v>119.56521739130434</v>
          </cell>
          <cell r="F88">
            <v>0.86</v>
          </cell>
          <cell r="G88">
            <v>1</v>
          </cell>
          <cell r="I88">
            <v>0</v>
          </cell>
          <cell r="J88">
            <v>0.86</v>
          </cell>
          <cell r="K88">
            <v>119.56521739130434</v>
          </cell>
          <cell r="L88">
            <v>139.02932254802832</v>
          </cell>
          <cell r="M88">
            <v>0</v>
          </cell>
          <cell r="N88">
            <v>0</v>
          </cell>
        </row>
        <row r="89">
          <cell r="A89" t="str">
            <v>RETIFICADOR SUBESTAÇÃO</v>
          </cell>
          <cell r="B89">
            <v>10</v>
          </cell>
          <cell r="G89">
            <v>1</v>
          </cell>
          <cell r="I89">
            <v>1</v>
          </cell>
          <cell r="J89">
            <v>0.8</v>
          </cell>
          <cell r="K89">
            <v>10</v>
          </cell>
          <cell r="L89">
            <v>12.5</v>
          </cell>
          <cell r="M89">
            <v>10</v>
          </cell>
          <cell r="N89">
            <v>12.5</v>
          </cell>
        </row>
        <row r="90">
          <cell r="A90" t="str">
            <v>TOTAL</v>
          </cell>
          <cell r="I90">
            <v>0.18844624461614121</v>
          </cell>
          <cell r="J90">
            <v>0.81266524224042402</v>
          </cell>
          <cell r="K90">
            <v>549.84490541709977</v>
          </cell>
          <cell r="L90">
            <v>658.11854531539404</v>
          </cell>
          <cell r="M90">
            <v>103.61620754716981</v>
          </cell>
          <cell r="N90">
            <v>127.50170938960292</v>
          </cell>
        </row>
        <row r="92">
          <cell r="A92" t="str">
            <v>RESUMO GERAL:</v>
          </cell>
          <cell r="B92" t="str">
            <v>kW</v>
          </cell>
          <cell r="C92" t="str">
            <v>kVA</v>
          </cell>
        </row>
        <row r="93">
          <cell r="A93" t="str">
            <v>DEMANDAS</v>
          </cell>
          <cell r="B93">
            <v>103.61620754716981</v>
          </cell>
          <cell r="C93">
            <v>127.50170938960292</v>
          </cell>
        </row>
        <row r="94">
          <cell r="A94" t="str">
            <v>RESERVA     (%)</v>
          </cell>
          <cell r="B94">
            <v>0.2</v>
          </cell>
        </row>
        <row r="95">
          <cell r="A95" t="str">
            <v>FATOR DE SIMULTANEIDADE</v>
          </cell>
          <cell r="B95">
            <v>1</v>
          </cell>
        </row>
        <row r="97">
          <cell r="A97" t="str">
            <v xml:space="preserve">DEMANDA FINAL </v>
          </cell>
          <cell r="B97">
            <v>124.33944905660377</v>
          </cell>
          <cell r="C97">
            <v>153.00205126752351</v>
          </cell>
        </row>
        <row r="99">
          <cell r="A99" t="str">
            <v>TENSÃO (V)</v>
          </cell>
          <cell r="B99">
            <v>380</v>
          </cell>
          <cell r="C99" t="str">
            <v>V</v>
          </cell>
        </row>
        <row r="100">
          <cell r="A100" t="str">
            <v>CORRENTE (A)</v>
          </cell>
          <cell r="B100">
            <v>232.46256706807799</v>
          </cell>
          <cell r="C100" t="str">
            <v>A</v>
          </cell>
        </row>
        <row r="101">
          <cell r="A101" t="str">
            <v>DISJUNTOR GERAL</v>
          </cell>
          <cell r="B101">
            <v>1250</v>
          </cell>
          <cell r="C101" t="str">
            <v>A</v>
          </cell>
        </row>
        <row r="104">
          <cell r="A104" t="str">
            <v>EM FUNCIONAMENTO</v>
          </cell>
        </row>
        <row r="105">
          <cell r="A105" t="str">
            <v>FINALIDADE</v>
          </cell>
          <cell r="B105" t="str">
            <v>POT. UNIT. (kW)</v>
          </cell>
          <cell r="C105" t="str">
            <v>POT. UNIT. (CV)</v>
          </cell>
          <cell r="D105" t="str">
            <v>T I P O</v>
          </cell>
          <cell r="E105" t="str">
            <v>POT-M (KW)</v>
          </cell>
          <cell r="F105" t="str">
            <v>FP- M</v>
          </cell>
          <cell r="G105" t="str">
            <v>QTDE.</v>
          </cell>
          <cell r="H105" t="str">
            <v>PÓLOS</v>
          </cell>
          <cell r="I105" t="str">
            <v>F.D.</v>
          </cell>
          <cell r="J105" t="str">
            <v>F.P.</v>
          </cell>
          <cell r="K105" t="str">
            <v>POT. INSTALADA (kW)</v>
          </cell>
          <cell r="L105" t="str">
            <v>POT. INSTALADA (kVA)</v>
          </cell>
          <cell r="M105" t="str">
            <v>POT. DEMANDADA (kW)</v>
          </cell>
          <cell r="N105" t="str">
            <v>POT. DEMANDADA (kVA)</v>
          </cell>
        </row>
        <row r="106">
          <cell r="A106" t="str">
            <v>ELEVADOR DE SEGUANÇA</v>
          </cell>
          <cell r="B106">
            <v>35</v>
          </cell>
          <cell r="E106" t="e">
            <v>#N/A</v>
          </cell>
          <cell r="F106" t="e">
            <v>#N/A</v>
          </cell>
          <cell r="G106">
            <v>1</v>
          </cell>
          <cell r="I106">
            <v>1</v>
          </cell>
          <cell r="J106">
            <v>0.8</v>
          </cell>
          <cell r="K106">
            <v>35</v>
          </cell>
          <cell r="L106">
            <v>43.75</v>
          </cell>
          <cell r="M106">
            <v>35</v>
          </cell>
          <cell r="N106">
            <v>43.75</v>
          </cell>
        </row>
        <row r="107">
          <cell r="A107" t="str">
            <v>ILUMINAÇÃO E COMANDO ELEVADORE DE SEGURANÇA</v>
          </cell>
          <cell r="B107">
            <v>3</v>
          </cell>
          <cell r="E107" t="e">
            <v>#N/A</v>
          </cell>
          <cell r="F107" t="e">
            <v>#N/A</v>
          </cell>
          <cell r="G107">
            <v>1</v>
          </cell>
          <cell r="I107">
            <v>1</v>
          </cell>
          <cell r="J107">
            <v>0.8</v>
          </cell>
          <cell r="K107">
            <v>3</v>
          </cell>
          <cell r="L107">
            <v>3.75</v>
          </cell>
          <cell r="M107">
            <v>3</v>
          </cell>
          <cell r="N107">
            <v>3.75</v>
          </cell>
        </row>
        <row r="108">
          <cell r="A108" t="str">
            <v>PRESSURIZAÇÃO ESCADA 5SS</v>
          </cell>
          <cell r="B108">
            <v>6.3805104408352662</v>
          </cell>
          <cell r="C108">
            <v>7.5</v>
          </cell>
          <cell r="D108" t="str">
            <v>C</v>
          </cell>
          <cell r="E108">
            <v>6.3805104408352662</v>
          </cell>
          <cell r="F108">
            <v>0.8</v>
          </cell>
          <cell r="G108">
            <v>4</v>
          </cell>
          <cell r="I108">
            <v>0.5</v>
          </cell>
          <cell r="J108">
            <v>0.8</v>
          </cell>
          <cell r="K108">
            <v>25.522041763341065</v>
          </cell>
          <cell r="L108">
            <v>31.902552204176331</v>
          </cell>
          <cell r="M108">
            <v>12.761020881670532</v>
          </cell>
          <cell r="N108">
            <v>15.951276102088165</v>
          </cell>
        </row>
        <row r="109">
          <cell r="A109" t="str">
            <v>PRESSURIZAÇÃO ESCADA 3SS</v>
          </cell>
          <cell r="B109">
            <v>8.6705202312138727</v>
          </cell>
          <cell r="C109">
            <v>10</v>
          </cell>
          <cell r="D109" t="str">
            <v>C</v>
          </cell>
          <cell r="E109">
            <v>8.6705202312138727</v>
          </cell>
          <cell r="F109">
            <v>0.85</v>
          </cell>
          <cell r="G109">
            <v>2</v>
          </cell>
          <cell r="I109">
            <v>0.5</v>
          </cell>
          <cell r="J109">
            <v>0.85</v>
          </cell>
          <cell r="K109">
            <v>17.341040462427745</v>
          </cell>
          <cell r="L109">
            <v>20.401224073444407</v>
          </cell>
          <cell r="M109">
            <v>8.6705202312138727</v>
          </cell>
          <cell r="N109">
            <v>10.200612036722204</v>
          </cell>
        </row>
        <row r="110">
          <cell r="A110" t="str">
            <v>PRESSURIZAÇÃO ESCADA 1SS</v>
          </cell>
          <cell r="B110">
            <v>16.930022573363431</v>
          </cell>
          <cell r="C110">
            <v>20</v>
          </cell>
          <cell r="D110" t="str">
            <v>C</v>
          </cell>
          <cell r="E110">
            <v>16.930022573363431</v>
          </cell>
          <cell r="F110">
            <v>0.84</v>
          </cell>
          <cell r="G110">
            <v>5</v>
          </cell>
          <cell r="I110">
            <v>0.8</v>
          </cell>
          <cell r="J110">
            <v>0.84</v>
          </cell>
          <cell r="K110">
            <v>84.650112866817153</v>
          </cell>
          <cell r="L110">
            <v>100.77394388906805</v>
          </cell>
          <cell r="M110">
            <v>67.720090293453723</v>
          </cell>
          <cell r="N110">
            <v>80.619155111254443</v>
          </cell>
        </row>
        <row r="111">
          <cell r="A111" t="str">
            <v>EXAUSTÃO DE FUMAÇA</v>
          </cell>
          <cell r="B111">
            <v>16.930022573363431</v>
          </cell>
          <cell r="C111">
            <v>20</v>
          </cell>
          <cell r="D111" t="str">
            <v>C</v>
          </cell>
          <cell r="E111">
            <v>16.930022573363431</v>
          </cell>
          <cell r="F111">
            <v>0.84</v>
          </cell>
          <cell r="G111">
            <v>2</v>
          </cell>
          <cell r="I111">
            <v>1</v>
          </cell>
          <cell r="J111">
            <v>0.84</v>
          </cell>
          <cell r="K111">
            <v>33.860045146726861</v>
          </cell>
          <cell r="L111">
            <v>40.309577555627214</v>
          </cell>
          <cell r="M111">
            <v>33.860045146726861</v>
          </cell>
          <cell r="N111">
            <v>40.309577555627214</v>
          </cell>
        </row>
        <row r="112">
          <cell r="A112" t="str">
            <v>ELEVADOR DE SEGUANÇA</v>
          </cell>
          <cell r="B112">
            <v>35</v>
          </cell>
          <cell r="E112" t="e">
            <v>#N/A</v>
          </cell>
          <cell r="F112" t="e">
            <v>#N/A</v>
          </cell>
          <cell r="G112">
            <v>1</v>
          </cell>
          <cell r="I112">
            <v>1</v>
          </cell>
          <cell r="J112">
            <v>0.8</v>
          </cell>
          <cell r="K112">
            <v>35</v>
          </cell>
          <cell r="L112">
            <v>43.75</v>
          </cell>
          <cell r="M112">
            <v>35</v>
          </cell>
          <cell r="N112">
            <v>43.75</v>
          </cell>
        </row>
        <row r="113">
          <cell r="A113" t="str">
            <v>ILUMINAÇÃO E COMANDO ELEVADORE DE SEGURANÇA</v>
          </cell>
          <cell r="B113">
            <v>3</v>
          </cell>
          <cell r="E113" t="e">
            <v>#N/A</v>
          </cell>
          <cell r="F113" t="e">
            <v>#N/A</v>
          </cell>
          <cell r="G113">
            <v>1</v>
          </cell>
          <cell r="I113">
            <v>1</v>
          </cell>
          <cell r="J113">
            <v>0.8</v>
          </cell>
          <cell r="K113">
            <v>3</v>
          </cell>
          <cell r="L113">
            <v>3.75</v>
          </cell>
          <cell r="M113">
            <v>3</v>
          </cell>
          <cell r="N113">
            <v>3.75</v>
          </cell>
        </row>
        <row r="114">
          <cell r="A114" t="str">
            <v>PRESSURIZAÇÃO ESCADA 5SS</v>
          </cell>
          <cell r="B114">
            <v>6.3805104408352662</v>
          </cell>
          <cell r="C114">
            <v>7.5</v>
          </cell>
          <cell r="D114" t="str">
            <v>C</v>
          </cell>
          <cell r="E114">
            <v>6.3805104408352662</v>
          </cell>
          <cell r="F114">
            <v>0.8</v>
          </cell>
          <cell r="G114">
            <v>4</v>
          </cell>
          <cell r="I114">
            <v>0.5</v>
          </cell>
          <cell r="J114">
            <v>0.8</v>
          </cell>
          <cell r="K114">
            <v>25.522041763341065</v>
          </cell>
          <cell r="L114">
            <v>31.902552204176331</v>
          </cell>
          <cell r="M114">
            <v>12.761020881670532</v>
          </cell>
          <cell r="N114">
            <v>15.951276102088165</v>
          </cell>
        </row>
        <row r="115">
          <cell r="A115" t="str">
            <v>PRESSURIZAÇÃO ESCADA 3SS</v>
          </cell>
          <cell r="B115">
            <v>8.6705202312138727</v>
          </cell>
          <cell r="C115">
            <v>10</v>
          </cell>
          <cell r="D115" t="str">
            <v>C</v>
          </cell>
          <cell r="E115">
            <v>8.6705202312138727</v>
          </cell>
          <cell r="F115">
            <v>0.85</v>
          </cell>
          <cell r="G115">
            <v>2</v>
          </cell>
          <cell r="I115">
            <v>0.5</v>
          </cell>
          <cell r="J115">
            <v>0.85</v>
          </cell>
          <cell r="K115">
            <v>17.341040462427745</v>
          </cell>
          <cell r="L115">
            <v>20.401224073444407</v>
          </cell>
          <cell r="M115">
            <v>8.6705202312138727</v>
          </cell>
          <cell r="N115">
            <v>10.200612036722204</v>
          </cell>
        </row>
        <row r="116">
          <cell r="A116" t="str">
            <v>PRESSURIZAÇÃO ESCADA 1SS</v>
          </cell>
          <cell r="B116">
            <v>16.930022573363431</v>
          </cell>
          <cell r="C116">
            <v>20</v>
          </cell>
          <cell r="D116" t="str">
            <v>C</v>
          </cell>
          <cell r="E116">
            <v>16.930022573363431</v>
          </cell>
          <cell r="F116">
            <v>0.84</v>
          </cell>
          <cell r="G116">
            <v>5</v>
          </cell>
          <cell r="I116">
            <v>0.8</v>
          </cell>
          <cell r="J116">
            <v>0.84</v>
          </cell>
          <cell r="K116">
            <v>84.650112866817153</v>
          </cell>
          <cell r="L116">
            <v>100.77394388906805</v>
          </cell>
          <cell r="M116">
            <v>67.720090293453723</v>
          </cell>
          <cell r="N116">
            <v>80.619155111254443</v>
          </cell>
        </row>
        <row r="117">
          <cell r="A117" t="str">
            <v>EXAUSTÃO DE FUMAÇA</v>
          </cell>
          <cell r="B117">
            <v>16.930022573363431</v>
          </cell>
          <cell r="C117">
            <v>20</v>
          </cell>
          <cell r="D117" t="str">
            <v>C</v>
          </cell>
          <cell r="E117">
            <v>16.930022573363431</v>
          </cell>
          <cell r="F117">
            <v>0.84</v>
          </cell>
          <cell r="G117">
            <v>2</v>
          </cell>
          <cell r="I117">
            <v>1</v>
          </cell>
          <cell r="J117">
            <v>0.84</v>
          </cell>
          <cell r="K117">
            <v>33.860045146726861</v>
          </cell>
          <cell r="L117">
            <v>40.309577555627214</v>
          </cell>
          <cell r="M117">
            <v>33.860045146726861</v>
          </cell>
          <cell r="N117">
            <v>40.309577555627214</v>
          </cell>
        </row>
        <row r="118">
          <cell r="A118" t="str">
            <v>BOMBA DE RECALQUE DE ÓLEO DIESEL</v>
          </cell>
          <cell r="B118">
            <v>2.7500000000000004</v>
          </cell>
          <cell r="C118">
            <v>3</v>
          </cell>
          <cell r="D118" t="str">
            <v>H</v>
          </cell>
          <cell r="E118">
            <v>2.7500000000000004</v>
          </cell>
          <cell r="F118">
            <v>0.77</v>
          </cell>
          <cell r="G118">
            <v>2</v>
          </cell>
          <cell r="I118">
            <v>0.5</v>
          </cell>
          <cell r="J118">
            <v>0.77</v>
          </cell>
          <cell r="K118">
            <v>5.5000000000000009</v>
          </cell>
          <cell r="L118">
            <v>7.1428571428571441</v>
          </cell>
          <cell r="M118">
            <v>2.7500000000000004</v>
          </cell>
          <cell r="N118">
            <v>3.5714285714285721</v>
          </cell>
        </row>
        <row r="119">
          <cell r="A119" t="str">
            <v>ILUMINAÇÃO E TOMADAS GERADOR</v>
          </cell>
          <cell r="B119">
            <v>11.67</v>
          </cell>
          <cell r="G119">
            <v>1</v>
          </cell>
          <cell r="I119">
            <v>0.9</v>
          </cell>
          <cell r="J119">
            <v>0.94</v>
          </cell>
          <cell r="K119">
            <v>11.67</v>
          </cell>
          <cell r="L119">
            <v>12.414893617021278</v>
          </cell>
          <cell r="M119">
            <v>10.503</v>
          </cell>
          <cell r="N119">
            <v>11.17340425531915</v>
          </cell>
        </row>
        <row r="120">
          <cell r="A120" t="str">
            <v>BOMBA DE INCÊNDIO JOCKEY</v>
          </cell>
          <cell r="B120">
            <v>6.3805104408352662</v>
          </cell>
          <cell r="C120">
            <v>7.5</v>
          </cell>
          <cell r="D120" t="str">
            <v>H</v>
          </cell>
          <cell r="E120">
            <v>6.3805104408352662</v>
          </cell>
          <cell r="F120">
            <v>0.8</v>
          </cell>
          <cell r="G120">
            <v>1</v>
          </cell>
          <cell r="I120">
            <v>0</v>
          </cell>
          <cell r="J120">
            <v>0.8</v>
          </cell>
          <cell r="K120">
            <v>6.3805104408352662</v>
          </cell>
          <cell r="L120">
            <v>7.9756380510440827</v>
          </cell>
          <cell r="M120">
            <v>0</v>
          </cell>
          <cell r="N120">
            <v>0</v>
          </cell>
        </row>
        <row r="121">
          <cell r="A121" t="str">
            <v>BOMBA DE INCÊNDIO PRINCIPAL</v>
          </cell>
          <cell r="B121">
            <v>119.56521739130434</v>
          </cell>
          <cell r="C121">
            <v>150</v>
          </cell>
          <cell r="D121" t="str">
            <v>H</v>
          </cell>
          <cell r="E121">
            <v>119.56521739130434</v>
          </cell>
          <cell r="F121">
            <v>0.86</v>
          </cell>
          <cell r="G121">
            <v>1</v>
          </cell>
          <cell r="I121">
            <v>1</v>
          </cell>
          <cell r="J121">
            <v>0.86</v>
          </cell>
          <cell r="K121">
            <v>119.56521739130434</v>
          </cell>
          <cell r="L121">
            <v>139.02932254802832</v>
          </cell>
          <cell r="M121">
            <v>119.56521739130434</v>
          </cell>
          <cell r="N121">
            <v>139.02932254802832</v>
          </cell>
        </row>
        <row r="122">
          <cell r="A122" t="str">
            <v>RETIFICADOR SUBESTAÇÃO</v>
          </cell>
          <cell r="B122">
            <v>10</v>
          </cell>
          <cell r="G122">
            <v>1</v>
          </cell>
          <cell r="I122">
            <v>1</v>
          </cell>
          <cell r="J122">
            <v>0.8</v>
          </cell>
          <cell r="K122">
            <v>10</v>
          </cell>
          <cell r="L122">
            <v>12.5</v>
          </cell>
          <cell r="M122">
            <v>10</v>
          </cell>
          <cell r="N122">
            <v>12.5</v>
          </cell>
        </row>
        <row r="123">
          <cell r="A123" t="str">
            <v>TOTAL</v>
          </cell>
          <cell r="I123">
            <v>0.84231455515010045</v>
          </cell>
          <cell r="J123">
            <v>0.83689583526671951</v>
          </cell>
          <cell r="K123">
            <v>551.86220831076525</v>
          </cell>
          <cell r="L123">
            <v>660.83730680358292</v>
          </cell>
          <cell r="M123">
            <v>464.8415704974343</v>
          </cell>
          <cell r="N123">
            <v>555.43539698615996</v>
          </cell>
        </row>
        <row r="125">
          <cell r="A125" t="str">
            <v>RESUMO GERAL:</v>
          </cell>
          <cell r="B125" t="str">
            <v>kW</v>
          </cell>
          <cell r="C125" t="str">
            <v>kVA</v>
          </cell>
        </row>
        <row r="126">
          <cell r="A126" t="str">
            <v>DEMANDAS</v>
          </cell>
          <cell r="B126">
            <v>464.8415704974343</v>
          </cell>
          <cell r="C126">
            <v>555.43539698615996</v>
          </cell>
        </row>
        <row r="127">
          <cell r="A127" t="str">
            <v>RESERVA     (%)</v>
          </cell>
          <cell r="B127">
            <v>0.2</v>
          </cell>
        </row>
        <row r="128">
          <cell r="A128" t="str">
            <v>FATOR DE SIMULTANEIDADE</v>
          </cell>
          <cell r="B128">
            <v>1</v>
          </cell>
        </row>
        <row r="130">
          <cell r="A130" t="str">
            <v xml:space="preserve">DEMANDA FINAL </v>
          </cell>
          <cell r="B130">
            <v>557.80988459692117</v>
          </cell>
          <cell r="C130">
            <v>666.5224763833919</v>
          </cell>
        </row>
        <row r="131">
          <cell r="J131" t="str">
            <v>CORRENTE DE PARTIDA (PIOR CASO)</v>
          </cell>
        </row>
        <row r="132">
          <cell r="A132" t="str">
            <v>TENSÃO (V)</v>
          </cell>
          <cell r="B132">
            <v>380</v>
          </cell>
          <cell r="C132" t="str">
            <v>V</v>
          </cell>
          <cell r="J132">
            <v>1223.676134633914</v>
          </cell>
          <cell r="K132" t="str">
            <v>A</v>
          </cell>
        </row>
        <row r="133">
          <cell r="A133" t="str">
            <v>CORRENTE (A)</v>
          </cell>
          <cell r="B133">
            <v>1012.676134633914</v>
          </cell>
          <cell r="C133" t="str">
            <v>A</v>
          </cell>
        </row>
        <row r="134">
          <cell r="A134" t="str">
            <v>DISJUNTOR GERAL</v>
          </cell>
          <cell r="B134">
            <v>1250</v>
          </cell>
          <cell r="C134" t="str">
            <v>A</v>
          </cell>
          <cell r="I134" t="str">
            <v>Ip/In</v>
          </cell>
          <cell r="J134">
            <v>0.97894090770713116</v>
          </cell>
          <cell r="K134" t="str">
            <v>A</v>
          </cell>
        </row>
        <row r="136">
          <cell r="A136" t="str">
            <v>TRANSFORMADOR DE 750KVA</v>
          </cell>
        </row>
        <row r="139">
          <cell r="A139" t="str">
            <v>TRANSFORMADOR 2.1 – PBT-2.1 EM EMERGÊNCIA</v>
          </cell>
        </row>
        <row r="141">
          <cell r="A141" t="str">
            <v>FINALIDADE</v>
          </cell>
          <cell r="B141" t="str">
            <v>POT. UNIT. (kW)</v>
          </cell>
          <cell r="C141" t="str">
            <v>POT. UNIT. (CV)</v>
          </cell>
          <cell r="D141" t="str">
            <v>T I P O</v>
          </cell>
          <cell r="E141" t="str">
            <v>POT-M (KW)</v>
          </cell>
          <cell r="F141" t="str">
            <v>FP- M</v>
          </cell>
          <cell r="G141" t="str">
            <v>QTDE.</v>
          </cell>
          <cell r="H141" t="str">
            <v>PÓLOS</v>
          </cell>
          <cell r="I141" t="str">
            <v>F.D.</v>
          </cell>
          <cell r="J141" t="str">
            <v>F.P.</v>
          </cell>
          <cell r="K141" t="str">
            <v>POT. INSTALADA (kW)</v>
          </cell>
          <cell r="L141" t="str">
            <v>POT. INSTALADA (kVA)</v>
          </cell>
          <cell r="M141" t="str">
            <v>POT. DEMANDADA (kW)</v>
          </cell>
          <cell r="N141" t="str">
            <v>POT. DEMANDADA (kVA)</v>
          </cell>
        </row>
        <row r="142">
          <cell r="A142" t="str">
            <v>ILUMINAÇÃO HELIPONTO</v>
          </cell>
          <cell r="B142">
            <v>10</v>
          </cell>
          <cell r="E142" t="e">
            <v>#N/A</v>
          </cell>
          <cell r="F142" t="e">
            <v>#N/A</v>
          </cell>
          <cell r="G142">
            <v>1</v>
          </cell>
          <cell r="I142">
            <v>1</v>
          </cell>
          <cell r="J142">
            <v>0.9</v>
          </cell>
          <cell r="K142">
            <v>10</v>
          </cell>
          <cell r="L142">
            <v>11.111111111111111</v>
          </cell>
          <cell r="M142">
            <v>10</v>
          </cell>
          <cell r="N142">
            <v>11.111111111111111</v>
          </cell>
        </row>
        <row r="143">
          <cell r="A143" t="str">
            <v>ELEVADORE HELIPONTO</v>
          </cell>
          <cell r="B143">
            <v>12</v>
          </cell>
          <cell r="E143" t="e">
            <v>#N/A</v>
          </cell>
          <cell r="F143" t="e">
            <v>#N/A</v>
          </cell>
          <cell r="G143">
            <v>2</v>
          </cell>
          <cell r="I143">
            <v>1</v>
          </cell>
          <cell r="J143">
            <v>0.9</v>
          </cell>
          <cell r="K143">
            <v>24</v>
          </cell>
          <cell r="L143">
            <v>26.666666666666664</v>
          </cell>
          <cell r="M143">
            <v>24</v>
          </cell>
          <cell r="N143">
            <v>26.666666666666664</v>
          </cell>
        </row>
        <row r="144">
          <cell r="A144" t="str">
            <v>ILUMINAÇÃO E COMANDO ELEVADORE HELIPONTO</v>
          </cell>
          <cell r="B144">
            <v>1.3</v>
          </cell>
          <cell r="E144" t="e">
            <v>#N/A</v>
          </cell>
          <cell r="F144" t="e">
            <v>#N/A</v>
          </cell>
          <cell r="G144">
            <v>1</v>
          </cell>
          <cell r="I144">
            <v>1</v>
          </cell>
          <cell r="J144">
            <v>0.8</v>
          </cell>
          <cell r="K144">
            <v>1.3</v>
          </cell>
          <cell r="L144">
            <v>1.625</v>
          </cell>
          <cell r="M144">
            <v>1.3</v>
          </cell>
          <cell r="N144">
            <v>1.625</v>
          </cell>
        </row>
        <row r="145">
          <cell r="A145" t="str">
            <v>ELEVADORES ZONA ALTA</v>
          </cell>
          <cell r="B145">
            <v>70</v>
          </cell>
          <cell r="E145" t="e">
            <v>#N/A</v>
          </cell>
          <cell r="F145" t="e">
            <v>#N/A</v>
          </cell>
          <cell r="G145">
            <v>8</v>
          </cell>
          <cell r="I145">
            <v>0.13</v>
          </cell>
          <cell r="J145">
            <v>0.8</v>
          </cell>
          <cell r="K145">
            <v>560</v>
          </cell>
          <cell r="L145">
            <v>700</v>
          </cell>
          <cell r="M145">
            <v>72.8</v>
          </cell>
          <cell r="N145">
            <v>91</v>
          </cell>
        </row>
        <row r="146">
          <cell r="A146" t="str">
            <v>ILUMINAÇÃO E COMANDO ELEVADORES ZONA ALTA</v>
          </cell>
          <cell r="B146">
            <v>3</v>
          </cell>
          <cell r="E146" t="e">
            <v>#N/A</v>
          </cell>
          <cell r="F146" t="e">
            <v>#N/A</v>
          </cell>
          <cell r="G146">
            <v>1</v>
          </cell>
          <cell r="I146">
            <v>0.13</v>
          </cell>
          <cell r="J146">
            <v>0.8</v>
          </cell>
          <cell r="K146">
            <v>3</v>
          </cell>
          <cell r="L146">
            <v>3.75</v>
          </cell>
          <cell r="M146">
            <v>0.39</v>
          </cell>
          <cell r="N146">
            <v>0.48750000000000004</v>
          </cell>
        </row>
        <row r="147">
          <cell r="A147" t="str">
            <v>VENTILAÇÃO</v>
          </cell>
          <cell r="B147">
            <v>83.25</v>
          </cell>
          <cell r="G147">
            <v>1</v>
          </cell>
          <cell r="I147">
            <v>0</v>
          </cell>
          <cell r="J147">
            <v>0.8</v>
          </cell>
          <cell r="K147">
            <v>83.25</v>
          </cell>
          <cell r="L147">
            <v>104.0625</v>
          </cell>
          <cell r="M147">
            <v>0</v>
          </cell>
          <cell r="N147">
            <v>0</v>
          </cell>
        </row>
        <row r="148">
          <cell r="A148" t="str">
            <v>BOMBAS DA CENTRAL DE ÁGUA GELADA</v>
          </cell>
          <cell r="B148">
            <v>535</v>
          </cell>
          <cell r="G148">
            <v>1</v>
          </cell>
          <cell r="I148">
            <v>0</v>
          </cell>
          <cell r="J148">
            <v>1.8</v>
          </cell>
          <cell r="K148">
            <v>535</v>
          </cell>
          <cell r="L148">
            <v>297.22222222222223</v>
          </cell>
          <cell r="M148">
            <v>0</v>
          </cell>
          <cell r="N148">
            <v>0</v>
          </cell>
        </row>
        <row r="153">
          <cell r="A153" t="str">
            <v>TOTAL</v>
          </cell>
          <cell r="I153">
            <v>8.9178414368501088E-2</v>
          </cell>
          <cell r="J153">
            <v>0.82886217251514727</v>
          </cell>
          <cell r="K153">
            <v>1216.55</v>
          </cell>
          <cell r="L153">
            <v>1144.4375</v>
          </cell>
          <cell r="M153">
            <v>108.49</v>
          </cell>
          <cell r="N153">
            <v>130.89027777777778</v>
          </cell>
        </row>
        <row r="155">
          <cell r="A155" t="str">
            <v>RESUMO GERAL:</v>
          </cell>
          <cell r="B155" t="str">
            <v>kW</v>
          </cell>
          <cell r="C155" t="str">
            <v>kVA</v>
          </cell>
        </row>
        <row r="156">
          <cell r="A156" t="str">
            <v>DEMANDAS</v>
          </cell>
          <cell r="B156">
            <v>108.49</v>
          </cell>
          <cell r="C156">
            <v>130.89027777777778</v>
          </cell>
        </row>
        <row r="157">
          <cell r="A157" t="str">
            <v>RESERVA     (%)</v>
          </cell>
          <cell r="B157">
            <v>0.2</v>
          </cell>
        </row>
        <row r="158">
          <cell r="A158" t="str">
            <v>FATOR DE SIMULTANEIDADE</v>
          </cell>
          <cell r="B158">
            <v>1</v>
          </cell>
        </row>
        <row r="160">
          <cell r="A160" t="str">
            <v xml:space="preserve">DEMANDA FINAL </v>
          </cell>
          <cell r="B160">
            <v>130.18799999999999</v>
          </cell>
          <cell r="C160">
            <v>157.06833333333333</v>
          </cell>
        </row>
        <row r="162">
          <cell r="A162" t="str">
            <v>TENSÃO (V)</v>
          </cell>
          <cell r="B162">
            <v>380</v>
          </cell>
          <cell r="C162" t="str">
            <v>V</v>
          </cell>
        </row>
        <row r="163">
          <cell r="A163" t="str">
            <v>CORRENTE (A)</v>
          </cell>
          <cell r="B163">
            <v>238.64064350306808</v>
          </cell>
          <cell r="C163" t="str">
            <v>A</v>
          </cell>
        </row>
        <row r="164">
          <cell r="A164" t="str">
            <v>DISJUNTOR GERAL</v>
          </cell>
          <cell r="B164">
            <v>2500</v>
          </cell>
          <cell r="C164" t="str">
            <v>A</v>
          </cell>
        </row>
        <row r="166">
          <cell r="A166" t="str">
            <v>TRANSFORMADOR DE 1500KVA</v>
          </cell>
        </row>
        <row r="170">
          <cell r="A170" t="str">
            <v>TRANSFORMADOR 2.2 – PBT-2.2 EM EMERGÊNCIA</v>
          </cell>
        </row>
        <row r="172">
          <cell r="A172" t="str">
            <v>FINALIDADE</v>
          </cell>
          <cell r="B172" t="str">
            <v>POT. UNIT. (kW)</v>
          </cell>
          <cell r="C172" t="str">
            <v>POT. UNIT. (CV)</v>
          </cell>
          <cell r="D172" t="str">
            <v>T I P O</v>
          </cell>
          <cell r="E172" t="str">
            <v>POT-M (KW)</v>
          </cell>
          <cell r="F172" t="str">
            <v>FP- M</v>
          </cell>
          <cell r="G172" t="str">
            <v>QTDE.</v>
          </cell>
          <cell r="H172" t="str">
            <v>PÓLOS</v>
          </cell>
          <cell r="I172" t="str">
            <v>F.D.</v>
          </cell>
          <cell r="J172" t="str">
            <v>F.P.</v>
          </cell>
          <cell r="K172" t="str">
            <v>POT. INSTALADA (kW)</v>
          </cell>
          <cell r="L172" t="str">
            <v>POT. INSTALADA (kVA)</v>
          </cell>
          <cell r="M172" t="str">
            <v>POT. DEMANDADA (kW)</v>
          </cell>
          <cell r="N172" t="str">
            <v>POT. DEMANDADA (kVA)</v>
          </cell>
        </row>
        <row r="173">
          <cell r="A173" t="str">
            <v>BARRAMENTO BLINDADO BB2.1/2.3 ESCRITÓRIOS</v>
          </cell>
          <cell r="B173">
            <v>96.05</v>
          </cell>
          <cell r="E173" t="e">
            <v>#N/A</v>
          </cell>
          <cell r="F173" t="e">
            <v>#N/A</v>
          </cell>
          <cell r="G173">
            <v>1</v>
          </cell>
          <cell r="I173">
            <v>1</v>
          </cell>
          <cell r="J173">
            <v>0.98</v>
          </cell>
          <cell r="K173">
            <v>96.05</v>
          </cell>
          <cell r="L173">
            <v>98.010204081632651</v>
          </cell>
          <cell r="M173">
            <v>96.05</v>
          </cell>
          <cell r="N173">
            <v>98.010204081632651</v>
          </cell>
        </row>
        <row r="174">
          <cell r="A174" t="str">
            <v>BARRAMENTO BLINDADO 2.2/2.4 FANCOIL ESCRITÓRIOS</v>
          </cell>
          <cell r="B174">
            <v>8.5227272727272734</v>
          </cell>
          <cell r="C174">
            <v>10</v>
          </cell>
          <cell r="D174" t="str">
            <v>C</v>
          </cell>
          <cell r="E174">
            <v>8.5227272727272734</v>
          </cell>
          <cell r="F174">
            <v>0.77</v>
          </cell>
          <cell r="G174">
            <v>34</v>
          </cell>
          <cell r="I174">
            <v>0</v>
          </cell>
          <cell r="J174">
            <v>0.77</v>
          </cell>
          <cell r="K174">
            <v>289.77272727272731</v>
          </cell>
          <cell r="L174">
            <v>376.32821723730819</v>
          </cell>
          <cell r="M174">
            <v>0</v>
          </cell>
          <cell r="N174">
            <v>0</v>
          </cell>
        </row>
        <row r="175">
          <cell r="A175" t="str">
            <v>TOTAL</v>
          </cell>
          <cell r="I175">
            <v>0.24894852793911473</v>
          </cell>
          <cell r="J175">
            <v>0.98</v>
          </cell>
          <cell r="K175">
            <v>385.82272727272732</v>
          </cell>
          <cell r="L175">
            <v>474.33842131894085</v>
          </cell>
          <cell r="M175">
            <v>96.05</v>
          </cell>
          <cell r="N175">
            <v>98.010204081632651</v>
          </cell>
        </row>
        <row r="178">
          <cell r="A178" t="str">
            <v>RESUMO GERAL:</v>
          </cell>
          <cell r="B178" t="str">
            <v>kW</v>
          </cell>
          <cell r="C178" t="str">
            <v>kVA</v>
          </cell>
        </row>
        <row r="179">
          <cell r="A179" t="str">
            <v>DEMANDAS</v>
          </cell>
          <cell r="B179">
            <v>96.05</v>
          </cell>
          <cell r="C179">
            <v>98.010204081632651</v>
          </cell>
        </row>
        <row r="180">
          <cell r="A180" t="str">
            <v>RESERVA     (%)</v>
          </cell>
          <cell r="B180">
            <v>0.2</v>
          </cell>
        </row>
        <row r="181">
          <cell r="A181" t="str">
            <v>FATOR DE SIMULTANEIDADE</v>
          </cell>
          <cell r="B181">
            <v>1</v>
          </cell>
        </row>
        <row r="183">
          <cell r="A183" t="str">
            <v xml:space="preserve">DEMANDA FINAL </v>
          </cell>
          <cell r="B183">
            <v>115.25999999999999</v>
          </cell>
          <cell r="C183">
            <v>117.61224489795917</v>
          </cell>
        </row>
        <row r="185">
          <cell r="A185" t="str">
            <v>TENSÃO (V)</v>
          </cell>
          <cell r="B185">
            <v>380</v>
          </cell>
          <cell r="C185" t="str">
            <v>V</v>
          </cell>
        </row>
        <row r="186">
          <cell r="A186" t="str">
            <v>CORRENTE (A)</v>
          </cell>
          <cell r="B186">
            <v>178.69331908377086</v>
          </cell>
          <cell r="C186" t="str">
            <v>A</v>
          </cell>
        </row>
        <row r="187">
          <cell r="A187" t="str">
            <v>DISJUNTOR GERAL</v>
          </cell>
          <cell r="B187">
            <v>2500</v>
          </cell>
          <cell r="C187" t="str">
            <v>A</v>
          </cell>
        </row>
        <row r="189">
          <cell r="A189" t="str">
            <v>TRANSFORMADOR DE 1500KVA</v>
          </cell>
        </row>
        <row r="192">
          <cell r="A192" t="str">
            <v>TRANSFORMADOR 2.3 – PBT-2.3</v>
          </cell>
        </row>
        <row r="194">
          <cell r="A194" t="str">
            <v>FINALIDADE</v>
          </cell>
          <cell r="B194" t="str">
            <v>POT. UNIT. (kW)</v>
          </cell>
          <cell r="C194" t="str">
            <v>POT. UNIT. (CV)</v>
          </cell>
          <cell r="D194" t="str">
            <v>T I P O</v>
          </cell>
          <cell r="E194" t="str">
            <v>POT-M (KW)</v>
          </cell>
          <cell r="F194" t="str">
            <v>FP- M</v>
          </cell>
          <cell r="G194" t="str">
            <v>QTDE.</v>
          </cell>
          <cell r="H194" t="str">
            <v>PÓLOS</v>
          </cell>
          <cell r="I194" t="str">
            <v>F.D.</v>
          </cell>
          <cell r="J194" t="str">
            <v>F.P.</v>
          </cell>
          <cell r="K194" t="str">
            <v>POT. INSTALADA (kW)</v>
          </cell>
          <cell r="L194" t="str">
            <v>POT. INSTALADA (kVA)</v>
          </cell>
          <cell r="M194" t="str">
            <v>POT. DEMANDADA (kW)</v>
          </cell>
          <cell r="N194" t="str">
            <v>POT. DEMANDADA (kVA)</v>
          </cell>
        </row>
        <row r="195">
          <cell r="A195" t="str">
            <v>CHILER</v>
          </cell>
          <cell r="B195">
            <v>500</v>
          </cell>
          <cell r="E195" t="e">
            <v>#N/A</v>
          </cell>
          <cell r="F195" t="e">
            <v>#N/A</v>
          </cell>
          <cell r="G195">
            <v>2</v>
          </cell>
          <cell r="I195">
            <v>9.9999999999999995E-7</v>
          </cell>
          <cell r="J195">
            <v>0.9</v>
          </cell>
          <cell r="K195">
            <v>1000</v>
          </cell>
          <cell r="L195">
            <v>1111.1111111111111</v>
          </cell>
          <cell r="M195">
            <v>1E-3</v>
          </cell>
          <cell r="N195">
            <v>1.1111111111111111E-3</v>
          </cell>
        </row>
        <row r="196">
          <cell r="A196" t="str">
            <v>CHILER</v>
          </cell>
          <cell r="B196">
            <v>310</v>
          </cell>
          <cell r="E196" t="e">
            <v>#N/A</v>
          </cell>
          <cell r="F196" t="e">
            <v>#N/A</v>
          </cell>
          <cell r="G196">
            <v>1</v>
          </cell>
          <cell r="I196">
            <v>9.9999999999999995E-7</v>
          </cell>
          <cell r="J196">
            <v>0.9</v>
          </cell>
          <cell r="K196">
            <v>310</v>
          </cell>
          <cell r="L196">
            <v>344.44444444444446</v>
          </cell>
          <cell r="M196">
            <v>3.1E-4</v>
          </cell>
          <cell r="N196">
            <v>3.4444444444444442E-4</v>
          </cell>
        </row>
        <row r="197">
          <cell r="A197" t="str">
            <v>TOTAL</v>
          </cell>
          <cell r="I197">
            <v>9.9999999999999995E-7</v>
          </cell>
          <cell r="J197">
            <v>0.9</v>
          </cell>
          <cell r="K197">
            <v>1310</v>
          </cell>
          <cell r="L197">
            <v>1455.5555555555557</v>
          </cell>
          <cell r="M197">
            <v>1.31E-3</v>
          </cell>
          <cell r="N197">
            <v>1.4555555555555554E-3</v>
          </cell>
        </row>
        <row r="200">
          <cell r="A200" t="str">
            <v>RESUMO GERAL:</v>
          </cell>
          <cell r="B200" t="str">
            <v>kW</v>
          </cell>
          <cell r="C200" t="str">
            <v>kVA</v>
          </cell>
        </row>
        <row r="201">
          <cell r="A201" t="str">
            <v>DEMANDAS</v>
          </cell>
          <cell r="B201">
            <v>1.31E-3</v>
          </cell>
          <cell r="C201">
            <v>1.4555555555555554E-3</v>
          </cell>
        </row>
        <row r="202">
          <cell r="A202" t="str">
            <v>RESERVA     (%)</v>
          </cell>
          <cell r="B202">
            <v>0.2</v>
          </cell>
        </row>
        <row r="203">
          <cell r="A203" t="str">
            <v>FATOR DE SIMULTANEIDADE</v>
          </cell>
          <cell r="B203">
            <v>1</v>
          </cell>
        </row>
        <row r="205">
          <cell r="A205" t="str">
            <v xml:space="preserve">DEMANDA FINAL </v>
          </cell>
          <cell r="B205">
            <v>1.5719999999999998E-3</v>
          </cell>
          <cell r="C205">
            <v>1.7466666666666665E-3</v>
          </cell>
        </row>
        <row r="207">
          <cell r="A207" t="str">
            <v>TENSÃO (V)</v>
          </cell>
          <cell r="B207">
            <v>380</v>
          </cell>
          <cell r="C207" t="str">
            <v>V</v>
          </cell>
        </row>
        <row r="208">
          <cell r="A208" t="str">
            <v>CORRENTE (A)</v>
          </cell>
          <cell r="B208">
            <v>2.6537854478540695E-3</v>
          </cell>
          <cell r="C208" t="str">
            <v>A</v>
          </cell>
        </row>
        <row r="209">
          <cell r="A209" t="str">
            <v>DISJUNTOR GERAL</v>
          </cell>
          <cell r="B209">
            <v>2500</v>
          </cell>
          <cell r="C209" t="str">
            <v>A</v>
          </cell>
        </row>
        <row r="211">
          <cell r="A211" t="str">
            <v>TRANSFORMADOR DE 1500KVA</v>
          </cell>
        </row>
        <row r="215">
          <cell r="A215" t="str">
            <v>DEMANDA TOTAL DO GERADOR EM EMERGÊNCIA – 1º FASE</v>
          </cell>
        </row>
        <row r="217">
          <cell r="A217" t="str">
            <v>FINALIDADE</v>
          </cell>
          <cell r="B217" t="str">
            <v>POT. UNIT. (kW)</v>
          </cell>
          <cell r="C217" t="str">
            <v>POT. UNIT. (CV)</v>
          </cell>
          <cell r="D217" t="str">
            <v>T I P O</v>
          </cell>
          <cell r="E217" t="str">
            <v>POT-M (KW)</v>
          </cell>
          <cell r="F217" t="str">
            <v>FP- M</v>
          </cell>
          <cell r="G217" t="str">
            <v>QTDE.</v>
          </cell>
          <cell r="H217" t="str">
            <v>PÓLOS</v>
          </cell>
          <cell r="I217" t="str">
            <v>F.D.</v>
          </cell>
          <cell r="J217" t="str">
            <v>F.P.</v>
          </cell>
          <cell r="K217" t="str">
            <v>POT. INSTALADA (kW)</v>
          </cell>
          <cell r="L217" t="str">
            <v>POT. INSTALADA (kVA)</v>
          </cell>
          <cell r="M217" t="str">
            <v>POT. DEMANDADA (kW)</v>
          </cell>
          <cell r="N217" t="str">
            <v>POT. DEMANDADA (kVA)</v>
          </cell>
        </row>
        <row r="218">
          <cell r="A218" t="str">
            <v>TRANSFORMADOR 1.1  PBT-1.1</v>
          </cell>
          <cell r="B218">
            <v>324.10509426511931</v>
          </cell>
          <cell r="E218" t="e">
            <v>#N/A</v>
          </cell>
          <cell r="F218" t="e">
            <v>#N/A</v>
          </cell>
          <cell r="G218">
            <v>1</v>
          </cell>
          <cell r="I218">
            <v>0.79896043489677604</v>
          </cell>
          <cell r="J218">
            <v>0.85752015197356957</v>
          </cell>
          <cell r="K218">
            <v>324.10509426511931</v>
          </cell>
          <cell r="L218">
            <v>377.95624221681129</v>
          </cell>
          <cell r="M218">
            <v>258.94714706632033</v>
          </cell>
          <cell r="N218">
            <v>301.97208365349479</v>
          </cell>
        </row>
        <row r="219">
          <cell r="A219" t="str">
            <v>TRANSFORMADOR 1.2  PBT-1.2</v>
          </cell>
          <cell r="B219">
            <v>1391.0193808785871</v>
          </cell>
          <cell r="E219" t="e">
            <v>#N/A</v>
          </cell>
          <cell r="F219" t="e">
            <v>#N/A</v>
          </cell>
          <cell r="G219">
            <v>1</v>
          </cell>
          <cell r="I219">
            <v>5.8131468987100983E-2</v>
          </cell>
          <cell r="J219">
            <v>0.79999999999999993</v>
          </cell>
          <cell r="K219">
            <v>1391.0193808785871</v>
          </cell>
          <cell r="L219">
            <v>1738.7742260982341</v>
          </cell>
          <cell r="M219">
            <v>80.861999999999995</v>
          </cell>
          <cell r="N219">
            <v>101.0775</v>
          </cell>
        </row>
        <row r="220">
          <cell r="A220" t="str">
            <v>TRANSFORMADOR 2.1  PBT-2.1</v>
          </cell>
          <cell r="B220">
            <v>1216.55</v>
          </cell>
          <cell r="E220" t="e">
            <v>#N/A</v>
          </cell>
          <cell r="F220" t="e">
            <v>#N/A</v>
          </cell>
          <cell r="G220">
            <v>1</v>
          </cell>
          <cell r="I220">
            <v>8.9178414368501088E-2</v>
          </cell>
          <cell r="J220">
            <v>0.82886217251514727</v>
          </cell>
          <cell r="K220">
            <v>1216.55</v>
          </cell>
          <cell r="L220">
            <v>1467.7349749336856</v>
          </cell>
          <cell r="M220">
            <v>108.49</v>
          </cell>
          <cell r="N220">
            <v>130.89027777777778</v>
          </cell>
        </row>
        <row r="221">
          <cell r="A221" t="str">
            <v>TRANSFORMADOR 2.2  PBT-2.2</v>
          </cell>
          <cell r="B221">
            <v>385.82272727272732</v>
          </cell>
          <cell r="E221" t="e">
            <v>#N/A</v>
          </cell>
          <cell r="F221" t="e">
            <v>#N/A</v>
          </cell>
          <cell r="G221">
            <v>1</v>
          </cell>
          <cell r="I221">
            <v>0.24894852793911473</v>
          </cell>
          <cell r="J221">
            <v>0.98</v>
          </cell>
          <cell r="K221">
            <v>385.82272727272732</v>
          </cell>
          <cell r="L221">
            <v>393.6966604823748</v>
          </cell>
          <cell r="M221">
            <v>96.05</v>
          </cell>
          <cell r="N221">
            <v>98.010204081632651</v>
          </cell>
        </row>
        <row r="222">
          <cell r="A222" t="str">
            <v>TRANSFORMADOR 2.3  PBT-2.3</v>
          </cell>
          <cell r="B222">
            <v>1310</v>
          </cell>
          <cell r="E222" t="e">
            <v>#N/A</v>
          </cell>
          <cell r="F222" t="e">
            <v>#N/A</v>
          </cell>
          <cell r="G222">
            <v>1</v>
          </cell>
          <cell r="I222">
            <v>9.9999999999999995E-7</v>
          </cell>
          <cell r="J222">
            <v>0.9</v>
          </cell>
          <cell r="K222">
            <v>1310</v>
          </cell>
          <cell r="L222">
            <v>1455.5555555555554</v>
          </cell>
          <cell r="M222">
            <v>1.31E-3</v>
          </cell>
          <cell r="N222">
            <v>1.4555555555555554E-3</v>
          </cell>
        </row>
        <row r="223">
          <cell r="A223" t="str">
            <v>TRANSFORMADOR CM1.1 PBT-SEG</v>
          </cell>
          <cell r="B223">
            <v>551.86220831076525</v>
          </cell>
          <cell r="E223" t="e">
            <v>#N/A</v>
          </cell>
          <cell r="F223" t="e">
            <v>#N/A</v>
          </cell>
          <cell r="G223">
            <v>1</v>
          </cell>
          <cell r="I223">
            <v>0.84231455515010045</v>
          </cell>
          <cell r="J223">
            <v>0.83689583526671951</v>
          </cell>
          <cell r="K223">
            <v>551.86220831076525</v>
          </cell>
          <cell r="L223">
            <v>659.41564655401373</v>
          </cell>
          <cell r="M223">
            <v>464.8415704974343</v>
          </cell>
          <cell r="N223">
            <v>555.43539698615996</v>
          </cell>
        </row>
        <row r="224">
          <cell r="A224" t="str">
            <v>TOTAL</v>
          </cell>
          <cell r="I224">
            <v>0.19484881189623038</v>
          </cell>
          <cell r="J224">
            <v>0.84992685384910982</v>
          </cell>
          <cell r="K224">
            <v>5179.3594107271983</v>
          </cell>
          <cell r="L224">
            <v>6093.1333058406753</v>
          </cell>
          <cell r="M224">
            <v>1009.1920275637546</v>
          </cell>
          <cell r="N224">
            <v>1187.3869180546208</v>
          </cell>
        </row>
        <row r="227">
          <cell r="A227" t="str">
            <v>RESUMO GERAL:</v>
          </cell>
          <cell r="B227" t="str">
            <v>kW</v>
          </cell>
          <cell r="C227" t="str">
            <v>kVA</v>
          </cell>
        </row>
        <row r="228">
          <cell r="A228" t="str">
            <v>DEMANDAS</v>
          </cell>
          <cell r="B228">
            <v>1009.1920275637546</v>
          </cell>
          <cell r="C228">
            <v>1187.3869180546208</v>
          </cell>
        </row>
        <row r="229">
          <cell r="A229" t="str">
            <v>RESERVA     (%)</v>
          </cell>
          <cell r="B229">
            <v>0.2</v>
          </cell>
        </row>
        <row r="230">
          <cell r="A230" t="str">
            <v>FATOR DE SIMULTANEIDADE</v>
          </cell>
          <cell r="B230">
            <v>1</v>
          </cell>
        </row>
        <row r="232">
          <cell r="A232" t="str">
            <v xml:space="preserve">DEMANDA FINAL </v>
          </cell>
          <cell r="B232">
            <v>1211.0304330765055</v>
          </cell>
          <cell r="C232">
            <v>1424.8643016655449</v>
          </cell>
        </row>
        <row r="234">
          <cell r="A234" t="str">
            <v>TENSÃO (V)</v>
          </cell>
          <cell r="B234">
            <v>380</v>
          </cell>
          <cell r="C234" t="str">
            <v>V</v>
          </cell>
        </row>
        <row r="235">
          <cell r="A235" t="str">
            <v>CORRENTE (A)</v>
          </cell>
          <cell r="B235">
            <v>2164.8573371718176</v>
          </cell>
          <cell r="C235" t="str">
            <v>A</v>
          </cell>
        </row>
        <row r="236">
          <cell r="A236" t="str">
            <v>DISJUNTOR GERAL</v>
          </cell>
          <cell r="B236">
            <v>1250</v>
          </cell>
          <cell r="C236" t="str">
            <v>A</v>
          </cell>
        </row>
        <row r="238">
          <cell r="A238" t="str">
            <v>ADOTADO GERADOR DE 1165/1040KVA</v>
          </cell>
        </row>
        <row r="243">
          <cell r="A243" t="str">
            <v>TABELA DE EMERGÊNICA GERAL – 1º FASE</v>
          </cell>
        </row>
        <row r="245">
          <cell r="A245" t="str">
            <v>FINALIDADE</v>
          </cell>
          <cell r="B245" t="str">
            <v>POT. UNIT. (kW)</v>
          </cell>
          <cell r="C245" t="str">
            <v>POT. UNIT. (CV)</v>
          </cell>
          <cell r="D245" t="str">
            <v>T I P O</v>
          </cell>
          <cell r="E245" t="str">
            <v>POT-M (KW)</v>
          </cell>
          <cell r="F245" t="str">
            <v>FP- M</v>
          </cell>
          <cell r="G245" t="str">
            <v>QTDE.</v>
          </cell>
          <cell r="H245" t="str">
            <v>PÓLOS</v>
          </cell>
          <cell r="I245" t="str">
            <v>F.D.</v>
          </cell>
          <cell r="J245" t="str">
            <v>F.P.</v>
          </cell>
          <cell r="K245" t="str">
            <v>POT. INSTALADA (kW)</v>
          </cell>
          <cell r="L245" t="str">
            <v>POT. INSTALADA (kVA)</v>
          </cell>
          <cell r="M245" t="str">
            <v>POT. DEMANDADA (kW)</v>
          </cell>
          <cell r="N245" t="str">
            <v>POT. DEMANDADA (kVA)</v>
          </cell>
        </row>
        <row r="246">
          <cell r="A246" t="str">
            <v>BARRAMENTO BLINDADO BB1.1/1.3 – ILUMINAÇÃO HALL</v>
          </cell>
          <cell r="B246">
            <v>123.78</v>
          </cell>
          <cell r="E246" t="e">
            <v>#N/A</v>
          </cell>
          <cell r="F246" t="e">
            <v>#N/A</v>
          </cell>
          <cell r="G246">
            <v>1</v>
          </cell>
          <cell r="I246">
            <v>0.72387274236801691</v>
          </cell>
          <cell r="J246">
            <v>0.98</v>
          </cell>
          <cell r="K246">
            <v>123.78</v>
          </cell>
          <cell r="L246">
            <v>126.30612244897959</v>
          </cell>
          <cell r="M246">
            <v>89.600968050313128</v>
          </cell>
          <cell r="N246">
            <v>91.4295592350134</v>
          </cell>
        </row>
        <row r="247">
          <cell r="A247" t="str">
            <v>QD-B1-3S</v>
          </cell>
          <cell r="B247">
            <v>140.32509426511928</v>
          </cell>
          <cell r="E247" t="e">
            <v>#N/A</v>
          </cell>
          <cell r="F247" t="e">
            <v>#N/A</v>
          </cell>
          <cell r="G247">
            <v>1</v>
          </cell>
          <cell r="I247">
            <v>1</v>
          </cell>
          <cell r="J247">
            <v>0.77296462798671983</v>
          </cell>
          <cell r="K247">
            <v>140.32509426511928</v>
          </cell>
          <cell r="L247">
            <v>181.54141752982022</v>
          </cell>
          <cell r="M247">
            <v>140.32509426511928</v>
          </cell>
          <cell r="N247">
            <v>181.54141752982022</v>
          </cell>
        </row>
        <row r="248">
          <cell r="A248" t="str">
            <v>NO BREAK</v>
          </cell>
          <cell r="B248">
            <v>30</v>
          </cell>
          <cell r="G248">
            <v>2</v>
          </cell>
          <cell r="I248">
            <v>0.5</v>
          </cell>
          <cell r="J248">
            <v>1</v>
          </cell>
          <cell r="K248">
            <v>60</v>
          </cell>
          <cell r="L248">
            <v>60</v>
          </cell>
          <cell r="M248">
            <v>30</v>
          </cell>
          <cell r="N248">
            <v>30</v>
          </cell>
        </row>
        <row r="249">
          <cell r="A249" t="str">
            <v>ILUMINAÇÃO E COMANDO ELEVADORES SUBSOLO</v>
          </cell>
          <cell r="B249">
            <v>1.3</v>
          </cell>
          <cell r="E249" t="e">
            <v>#N/A</v>
          </cell>
          <cell r="F249" t="e">
            <v>#N/A</v>
          </cell>
          <cell r="G249">
            <v>1</v>
          </cell>
          <cell r="I249">
            <v>0.74</v>
          </cell>
          <cell r="J249">
            <v>0.8</v>
          </cell>
          <cell r="K249">
            <v>1.3</v>
          </cell>
          <cell r="L249">
            <v>1.625</v>
          </cell>
          <cell r="M249">
            <v>0.96199999999999997</v>
          </cell>
          <cell r="N249">
            <v>1.2024999999999999</v>
          </cell>
        </row>
        <row r="250">
          <cell r="A250" t="str">
            <v>ELEVADORES GARAGEM</v>
          </cell>
          <cell r="B250">
            <v>20</v>
          </cell>
          <cell r="E250" t="e">
            <v>#N/A</v>
          </cell>
          <cell r="F250" t="e">
            <v>#N/A</v>
          </cell>
          <cell r="G250">
            <v>2</v>
          </cell>
          <cell r="I250">
            <v>0.74</v>
          </cell>
          <cell r="J250">
            <v>0.8</v>
          </cell>
          <cell r="K250">
            <v>40</v>
          </cell>
          <cell r="L250">
            <v>50</v>
          </cell>
          <cell r="M250">
            <v>29.6</v>
          </cell>
          <cell r="N250">
            <v>37</v>
          </cell>
        </row>
        <row r="251">
          <cell r="A251" t="str">
            <v>ELEVADORES ZONA BAIXA</v>
          </cell>
          <cell r="B251">
            <v>50</v>
          </cell>
          <cell r="E251" t="e">
            <v>#N/A</v>
          </cell>
          <cell r="F251" t="e">
            <v>#N/A</v>
          </cell>
          <cell r="G251">
            <v>8</v>
          </cell>
          <cell r="I251">
            <v>0.125</v>
          </cell>
          <cell r="J251">
            <v>0.8</v>
          </cell>
          <cell r="K251">
            <v>400</v>
          </cell>
          <cell r="L251">
            <v>500</v>
          </cell>
          <cell r="M251">
            <v>50</v>
          </cell>
          <cell r="N251">
            <v>62.5</v>
          </cell>
        </row>
        <row r="252">
          <cell r="A252" t="str">
            <v>ILUMINAÇÃO E COMANDO ELEVADORES ZONA BAIXA</v>
          </cell>
          <cell r="B252">
            <v>3</v>
          </cell>
          <cell r="E252" t="e">
            <v>#N/A</v>
          </cell>
          <cell r="F252" t="e">
            <v>#N/A</v>
          </cell>
          <cell r="G252">
            <v>1</v>
          </cell>
          <cell r="I252">
            <v>0.1</v>
          </cell>
          <cell r="J252">
            <v>0.8</v>
          </cell>
          <cell r="K252">
            <v>3</v>
          </cell>
          <cell r="L252">
            <v>3.75</v>
          </cell>
          <cell r="M252">
            <v>0.3</v>
          </cell>
          <cell r="N252">
            <v>0.375</v>
          </cell>
        </row>
        <row r="253">
          <cell r="A253" t="str">
            <v>ELEVADOR DE SEGUANÇA</v>
          </cell>
          <cell r="B253">
            <v>35</v>
          </cell>
          <cell r="E253" t="e">
            <v>#N/A</v>
          </cell>
          <cell r="F253" t="e">
            <v>#N/A</v>
          </cell>
          <cell r="G253">
            <v>1</v>
          </cell>
          <cell r="I253">
            <v>1</v>
          </cell>
          <cell r="J253">
            <v>0.8</v>
          </cell>
          <cell r="K253">
            <v>35</v>
          </cell>
          <cell r="L253">
            <v>43.75</v>
          </cell>
          <cell r="M253">
            <v>35</v>
          </cell>
          <cell r="N253">
            <v>43.75</v>
          </cell>
        </row>
        <row r="254">
          <cell r="A254" t="str">
            <v>ILUMINAÇÃO E COMANDO ELEVADORE DE SEGURANÇA</v>
          </cell>
          <cell r="B254">
            <v>3</v>
          </cell>
          <cell r="E254" t="e">
            <v>#N/A</v>
          </cell>
          <cell r="F254" t="e">
            <v>#N/A</v>
          </cell>
          <cell r="G254">
            <v>1</v>
          </cell>
          <cell r="I254">
            <v>1</v>
          </cell>
          <cell r="J254">
            <v>0.8</v>
          </cell>
          <cell r="K254">
            <v>3</v>
          </cell>
          <cell r="L254">
            <v>3.75</v>
          </cell>
          <cell r="M254">
            <v>3</v>
          </cell>
          <cell r="N254">
            <v>3.75</v>
          </cell>
        </row>
        <row r="255">
          <cell r="A255" t="str">
            <v>PRESSURIZAÇÃO ESCADA 5SS</v>
          </cell>
          <cell r="B255">
            <v>6.3805104408352662</v>
          </cell>
          <cell r="C255">
            <v>7.5</v>
          </cell>
          <cell r="D255" t="str">
            <v>C</v>
          </cell>
          <cell r="E255">
            <v>6.3805104408352662</v>
          </cell>
          <cell r="F255">
            <v>0.8</v>
          </cell>
          <cell r="G255">
            <v>4</v>
          </cell>
          <cell r="I255">
            <v>0.5</v>
          </cell>
          <cell r="J255">
            <v>0.8</v>
          </cell>
          <cell r="K255">
            <v>25.522041763341065</v>
          </cell>
          <cell r="L255">
            <v>31.902552204176331</v>
          </cell>
          <cell r="M255">
            <v>12.761020881670532</v>
          </cell>
          <cell r="N255">
            <v>15.951276102088165</v>
          </cell>
        </row>
        <row r="256">
          <cell r="A256" t="str">
            <v>PRESSURIZAÇÃO ESCADA 3SS</v>
          </cell>
          <cell r="B256">
            <v>8.6705202312138727</v>
          </cell>
          <cell r="C256">
            <v>10</v>
          </cell>
          <cell r="D256" t="str">
            <v>C</v>
          </cell>
          <cell r="E256">
            <v>8.6705202312138727</v>
          </cell>
          <cell r="F256">
            <v>0.85</v>
          </cell>
          <cell r="G256">
            <v>2</v>
          </cell>
          <cell r="I256">
            <v>0.5</v>
          </cell>
          <cell r="J256">
            <v>0.85</v>
          </cell>
          <cell r="K256">
            <v>17.341040462427745</v>
          </cell>
          <cell r="L256">
            <v>20.401224073444407</v>
          </cell>
          <cell r="M256">
            <v>8.6705202312138727</v>
          </cell>
          <cell r="N256">
            <v>10.200612036722204</v>
          </cell>
        </row>
        <row r="257">
          <cell r="A257" t="str">
            <v>PRESSURIZAÇÃO ESCADA 1SS</v>
          </cell>
          <cell r="B257">
            <v>16.930022573363431</v>
          </cell>
          <cell r="C257">
            <v>20</v>
          </cell>
          <cell r="D257" t="str">
            <v>C</v>
          </cell>
          <cell r="E257">
            <v>16.930022573363431</v>
          </cell>
          <cell r="F257">
            <v>0.84</v>
          </cell>
          <cell r="G257">
            <v>5</v>
          </cell>
          <cell r="I257">
            <v>0.8</v>
          </cell>
          <cell r="J257">
            <v>0.84</v>
          </cell>
          <cell r="K257">
            <v>84.650112866817153</v>
          </cell>
          <cell r="L257">
            <v>100.77394388906805</v>
          </cell>
          <cell r="M257">
            <v>67.720090293453723</v>
          </cell>
          <cell r="N257">
            <v>80.619155111254443</v>
          </cell>
        </row>
        <row r="258">
          <cell r="A258" t="str">
            <v>EXAUSTÃO DE FUMAÇA</v>
          </cell>
          <cell r="B258">
            <v>16.930022573363431</v>
          </cell>
          <cell r="C258">
            <v>20</v>
          </cell>
          <cell r="D258" t="str">
            <v>C</v>
          </cell>
          <cell r="E258">
            <v>16.930022573363431</v>
          </cell>
          <cell r="F258">
            <v>0.84</v>
          </cell>
          <cell r="G258">
            <v>2</v>
          </cell>
          <cell r="I258">
            <v>1</v>
          </cell>
          <cell r="J258">
            <v>0.84</v>
          </cell>
          <cell r="K258">
            <v>33.860045146726861</v>
          </cell>
          <cell r="L258">
            <v>40.309577555627214</v>
          </cell>
          <cell r="M258">
            <v>33.860045146726861</v>
          </cell>
          <cell r="N258">
            <v>40.309577555627214</v>
          </cell>
        </row>
        <row r="259">
          <cell r="A259" t="str">
            <v>ELEVADOR DE SEGUANÇA</v>
          </cell>
          <cell r="B259">
            <v>35</v>
          </cell>
          <cell r="E259" t="e">
            <v>#N/A</v>
          </cell>
          <cell r="F259" t="e">
            <v>#N/A</v>
          </cell>
          <cell r="G259">
            <v>1</v>
          </cell>
          <cell r="I259">
            <v>1</v>
          </cell>
          <cell r="J259">
            <v>0.8</v>
          </cell>
          <cell r="K259">
            <v>35</v>
          </cell>
          <cell r="L259">
            <v>43.75</v>
          </cell>
          <cell r="M259">
            <v>35</v>
          </cell>
          <cell r="N259">
            <v>43.75</v>
          </cell>
        </row>
        <row r="260">
          <cell r="A260" t="str">
            <v>ILUMINAÇÃO E COMANDO ELEVADORE DE SEGURANÇA</v>
          </cell>
          <cell r="B260">
            <v>3</v>
          </cell>
          <cell r="E260" t="e">
            <v>#N/A</v>
          </cell>
          <cell r="F260" t="e">
            <v>#N/A</v>
          </cell>
          <cell r="G260">
            <v>1</v>
          </cell>
          <cell r="I260">
            <v>1</v>
          </cell>
          <cell r="J260">
            <v>0.8</v>
          </cell>
          <cell r="K260">
            <v>3</v>
          </cell>
          <cell r="L260">
            <v>3.75</v>
          </cell>
          <cell r="M260">
            <v>3</v>
          </cell>
          <cell r="N260">
            <v>3.75</v>
          </cell>
        </row>
        <row r="261">
          <cell r="A261" t="str">
            <v>PRESSURIZAÇÃO ESCADA 5SS</v>
          </cell>
          <cell r="B261">
            <v>6.3805104408352662</v>
          </cell>
          <cell r="C261">
            <v>7.5</v>
          </cell>
          <cell r="D261" t="str">
            <v>C</v>
          </cell>
          <cell r="E261">
            <v>6.3805104408352662</v>
          </cell>
          <cell r="F261">
            <v>0.8</v>
          </cell>
          <cell r="G261">
            <v>4</v>
          </cell>
          <cell r="I261">
            <v>0.5</v>
          </cell>
          <cell r="J261">
            <v>0.8</v>
          </cell>
          <cell r="K261">
            <v>25.522041763341065</v>
          </cell>
          <cell r="L261">
            <v>31.902552204176331</v>
          </cell>
          <cell r="M261">
            <v>12.761020881670532</v>
          </cell>
          <cell r="N261">
            <v>15.951276102088165</v>
          </cell>
        </row>
        <row r="262">
          <cell r="A262" t="str">
            <v>PRESSURIZAÇÃO ESCADA 3SS</v>
          </cell>
          <cell r="B262">
            <v>8.6705202312138727</v>
          </cell>
          <cell r="C262">
            <v>10</v>
          </cell>
          <cell r="D262" t="str">
            <v>C</v>
          </cell>
          <cell r="E262">
            <v>8.6705202312138727</v>
          </cell>
          <cell r="F262">
            <v>0.85</v>
          </cell>
          <cell r="G262">
            <v>2</v>
          </cell>
          <cell r="I262">
            <v>0.5</v>
          </cell>
          <cell r="J262">
            <v>0.85</v>
          </cell>
          <cell r="K262">
            <v>17.341040462427745</v>
          </cell>
          <cell r="L262">
            <v>20.401224073444407</v>
          </cell>
          <cell r="M262">
            <v>8.6705202312138727</v>
          </cell>
          <cell r="N262">
            <v>10.200612036722204</v>
          </cell>
        </row>
        <row r="263">
          <cell r="A263" t="str">
            <v>PRESSURIZAÇÃO ESCADA 1SS</v>
          </cell>
          <cell r="B263">
            <v>16.930022573363431</v>
          </cell>
          <cell r="C263">
            <v>20</v>
          </cell>
          <cell r="D263" t="str">
            <v>C</v>
          </cell>
          <cell r="E263">
            <v>16.930022573363431</v>
          </cell>
          <cell r="F263">
            <v>0.84</v>
          </cell>
          <cell r="G263">
            <v>5</v>
          </cell>
          <cell r="I263">
            <v>0.8</v>
          </cell>
          <cell r="J263">
            <v>0.84</v>
          </cell>
          <cell r="K263">
            <v>84.650112866817153</v>
          </cell>
          <cell r="L263">
            <v>100.77394388906805</v>
          </cell>
          <cell r="M263">
            <v>67.720090293453723</v>
          </cell>
          <cell r="N263">
            <v>80.619155111254443</v>
          </cell>
        </row>
        <row r="264">
          <cell r="A264" t="str">
            <v>EXAUSTÃO DE FUMAÇA</v>
          </cell>
          <cell r="B264">
            <v>16.930022573363431</v>
          </cell>
          <cell r="C264">
            <v>20</v>
          </cell>
          <cell r="D264" t="str">
            <v>C</v>
          </cell>
          <cell r="E264">
            <v>16.930022573363431</v>
          </cell>
          <cell r="F264">
            <v>0.84</v>
          </cell>
          <cell r="G264">
            <v>2</v>
          </cell>
          <cell r="I264">
            <v>1</v>
          </cell>
          <cell r="J264">
            <v>0.84</v>
          </cell>
          <cell r="K264">
            <v>33.860045146726861</v>
          </cell>
          <cell r="L264">
            <v>40.309577555627214</v>
          </cell>
          <cell r="M264">
            <v>33.860045146726861</v>
          </cell>
          <cell r="N264">
            <v>40.309577555627214</v>
          </cell>
        </row>
        <row r="265">
          <cell r="A265" t="str">
            <v>BOMBA DE RECALQUE DE ÓLEO DIESEL</v>
          </cell>
          <cell r="B265">
            <v>2.75</v>
          </cell>
          <cell r="C265">
            <v>3</v>
          </cell>
          <cell r="D265" t="str">
            <v>H</v>
          </cell>
          <cell r="E265">
            <v>2.75</v>
          </cell>
          <cell r="F265">
            <v>0.77</v>
          </cell>
          <cell r="G265">
            <v>2</v>
          </cell>
          <cell r="I265">
            <v>0.5</v>
          </cell>
          <cell r="J265">
            <v>0.77</v>
          </cell>
          <cell r="K265">
            <v>5.5</v>
          </cell>
          <cell r="L265">
            <v>7.1428571428571441</v>
          </cell>
          <cell r="M265">
            <v>2.75</v>
          </cell>
          <cell r="N265">
            <v>3.5714285714285721</v>
          </cell>
        </row>
        <row r="266">
          <cell r="A266" t="str">
            <v>ILUMINAÇÃO E TOMADAS GERADOR</v>
          </cell>
          <cell r="B266">
            <v>11.67</v>
          </cell>
          <cell r="G266">
            <v>1</v>
          </cell>
          <cell r="I266">
            <v>0.9</v>
          </cell>
          <cell r="J266">
            <v>0.94</v>
          </cell>
          <cell r="K266">
            <v>11.67</v>
          </cell>
          <cell r="L266">
            <v>12.414893617021276</v>
          </cell>
          <cell r="M266">
            <v>10.503</v>
          </cell>
          <cell r="N266">
            <v>11.173404255319149</v>
          </cell>
        </row>
        <row r="267">
          <cell r="A267" t="str">
            <v>BOMBA DE INCÊNDIO PRINCIPAL</v>
          </cell>
          <cell r="B267">
            <v>119.56521739130434</v>
          </cell>
          <cell r="C267">
            <v>150</v>
          </cell>
          <cell r="D267" t="str">
            <v>H</v>
          </cell>
          <cell r="E267">
            <v>119.56521739130434</v>
          </cell>
          <cell r="F267">
            <v>0.86</v>
          </cell>
          <cell r="G267">
            <v>1</v>
          </cell>
          <cell r="I267">
            <v>1</v>
          </cell>
          <cell r="J267">
            <v>0.86</v>
          </cell>
          <cell r="K267">
            <v>119.56521739130434</v>
          </cell>
          <cell r="L267">
            <v>139.02932254802832</v>
          </cell>
          <cell r="M267">
            <v>119.56521739130434</v>
          </cell>
          <cell r="N267">
            <v>139.02932254802832</v>
          </cell>
        </row>
        <row r="268">
          <cell r="A268" t="str">
            <v>RETIFICADOR SUBESTAÇÃO</v>
          </cell>
          <cell r="B268">
            <v>10</v>
          </cell>
          <cell r="G268">
            <v>1</v>
          </cell>
          <cell r="I268">
            <v>1</v>
          </cell>
          <cell r="J268">
            <v>0.8</v>
          </cell>
          <cell r="K268">
            <v>10</v>
          </cell>
          <cell r="L268">
            <v>12.5</v>
          </cell>
          <cell r="M268">
            <v>10</v>
          </cell>
          <cell r="N268">
            <v>12.5</v>
          </cell>
        </row>
        <row r="269">
          <cell r="A269" t="str">
            <v>ILUMINAÇÃO HELIPONTO</v>
          </cell>
          <cell r="B269">
            <v>10</v>
          </cell>
          <cell r="E269" t="e">
            <v>#N/A</v>
          </cell>
          <cell r="F269" t="e">
            <v>#N/A</v>
          </cell>
          <cell r="G269">
            <v>1</v>
          </cell>
          <cell r="I269">
            <v>1</v>
          </cell>
          <cell r="J269">
            <v>0.9</v>
          </cell>
          <cell r="K269">
            <v>10</v>
          </cell>
          <cell r="L269">
            <v>11.111111111111111</v>
          </cell>
          <cell r="M269">
            <v>10</v>
          </cell>
          <cell r="N269">
            <v>11.111111111111111</v>
          </cell>
        </row>
        <row r="270">
          <cell r="A270" t="str">
            <v>ELEVADORE HELIPONTO</v>
          </cell>
          <cell r="B270">
            <v>12</v>
          </cell>
          <cell r="E270" t="e">
            <v>#N/A</v>
          </cell>
          <cell r="F270" t="e">
            <v>#N/A</v>
          </cell>
          <cell r="G270">
            <v>2</v>
          </cell>
          <cell r="I270">
            <v>1</v>
          </cell>
          <cell r="J270">
            <v>0.9</v>
          </cell>
          <cell r="K270">
            <v>24</v>
          </cell>
          <cell r="L270">
            <v>26.666666666666664</v>
          </cell>
          <cell r="M270">
            <v>24</v>
          </cell>
          <cell r="N270">
            <v>26.666666666666664</v>
          </cell>
        </row>
        <row r="271">
          <cell r="A271" t="str">
            <v>ILUMINAÇÃO E COMANDO ELEVADORE HELIPONTO</v>
          </cell>
          <cell r="B271">
            <v>1.3</v>
          </cell>
          <cell r="E271" t="e">
            <v>#N/A</v>
          </cell>
          <cell r="F271" t="e">
            <v>#N/A</v>
          </cell>
          <cell r="G271">
            <v>1</v>
          </cell>
          <cell r="I271">
            <v>1</v>
          </cell>
          <cell r="J271">
            <v>0.8</v>
          </cell>
          <cell r="K271">
            <v>1.3</v>
          </cell>
          <cell r="L271">
            <v>1.625</v>
          </cell>
          <cell r="M271">
            <v>1.3</v>
          </cell>
          <cell r="N271">
            <v>1.625</v>
          </cell>
        </row>
        <row r="272">
          <cell r="A272" t="str">
            <v>ELEVADORES ZONA ALTA</v>
          </cell>
          <cell r="B272">
            <v>70</v>
          </cell>
          <cell r="E272" t="e">
            <v>#N/A</v>
          </cell>
          <cell r="F272" t="e">
            <v>#N/A</v>
          </cell>
          <cell r="G272">
            <v>8</v>
          </cell>
          <cell r="I272">
            <v>0.13</v>
          </cell>
          <cell r="J272">
            <v>0.8</v>
          </cell>
          <cell r="K272">
            <v>560</v>
          </cell>
          <cell r="L272">
            <v>700</v>
          </cell>
          <cell r="M272">
            <v>72.8</v>
          </cell>
          <cell r="N272">
            <v>91</v>
          </cell>
        </row>
        <row r="273">
          <cell r="A273" t="str">
            <v>ILUMINAÇÃO E COMANDO ELEVADORES ZONA ALTA</v>
          </cell>
          <cell r="B273">
            <v>3</v>
          </cell>
          <cell r="E273" t="e">
            <v>#N/A</v>
          </cell>
          <cell r="F273" t="e">
            <v>#N/A</v>
          </cell>
          <cell r="G273">
            <v>1</v>
          </cell>
          <cell r="I273">
            <v>0.13</v>
          </cell>
          <cell r="J273">
            <v>0.8</v>
          </cell>
          <cell r="K273">
            <v>3</v>
          </cell>
          <cell r="L273">
            <v>3.75</v>
          </cell>
          <cell r="M273">
            <v>0.39</v>
          </cell>
          <cell r="N273">
            <v>0.48749999999999999</v>
          </cell>
        </row>
        <row r="274">
          <cell r="A274" t="str">
            <v>BARRAMENTO BLINDADO BB2.1/2.3 ESCRITÓRIOS</v>
          </cell>
          <cell r="B274">
            <v>96.05</v>
          </cell>
          <cell r="E274" t="e">
            <v>#N/A</v>
          </cell>
          <cell r="F274" t="e">
            <v>#N/A</v>
          </cell>
          <cell r="G274">
            <v>1</v>
          </cell>
          <cell r="I274">
            <v>1</v>
          </cell>
          <cell r="J274">
            <v>0.98</v>
          </cell>
          <cell r="K274">
            <v>96.05</v>
          </cell>
          <cell r="L274">
            <v>98.010204081632637</v>
          </cell>
          <cell r="M274">
            <v>96.05</v>
          </cell>
          <cell r="N274">
            <v>98.010204081632637</v>
          </cell>
        </row>
        <row r="275">
          <cell r="A275" t="str">
            <v>TOTAL</v>
          </cell>
          <cell r="I275">
            <v>0.50301320878545841</v>
          </cell>
          <cell r="J275">
            <v>0.850036125133944</v>
          </cell>
          <cell r="K275">
            <v>2008.2367921350492</v>
          </cell>
          <cell r="L275">
            <v>2417.2471905907491</v>
          </cell>
          <cell r="M275">
            <v>1010.1696328128667</v>
          </cell>
          <cell r="N275">
            <v>1188.3843556104039</v>
          </cell>
        </row>
        <row r="278">
          <cell r="A278" t="str">
            <v>RESUMO GERAL:</v>
          </cell>
          <cell r="B278" t="str">
            <v>kW</v>
          </cell>
          <cell r="C278" t="str">
            <v>kVA</v>
          </cell>
        </row>
        <row r="279">
          <cell r="A279" t="str">
            <v>DEMANDAS</v>
          </cell>
          <cell r="B279">
            <v>1010.1696328128667</v>
          </cell>
          <cell r="C279">
            <v>1188.3843556104039</v>
          </cell>
        </row>
        <row r="280">
          <cell r="A280" t="str">
            <v>RESERVA     (%)</v>
          </cell>
          <cell r="B280">
            <v>0</v>
          </cell>
        </row>
        <row r="281">
          <cell r="A281" t="str">
            <v>FATOR DE SIMULTANEIDADE</v>
          </cell>
          <cell r="B281">
            <v>0.8</v>
          </cell>
        </row>
        <row r="283">
          <cell r="A283" t="str">
            <v xml:space="preserve">DEMANDA FINAL </v>
          </cell>
          <cell r="B283">
            <v>808.13570625029342</v>
          </cell>
          <cell r="C283">
            <v>950.70748448832319</v>
          </cell>
        </row>
        <row r="285">
          <cell r="A285" t="str">
            <v>TENSÃO (V)</v>
          </cell>
          <cell r="B285">
            <v>380</v>
          </cell>
          <cell r="C285" t="str">
            <v>V</v>
          </cell>
        </row>
        <row r="286">
          <cell r="A286" t="str">
            <v>CORRENTE (A)</v>
          </cell>
          <cell r="B286">
            <v>1444.4505844471721</v>
          </cell>
          <cell r="C286" t="str">
            <v>A</v>
          </cell>
        </row>
        <row r="287">
          <cell r="A287" t="str">
            <v>DISJUNTOR GERAL</v>
          </cell>
          <cell r="B287">
            <v>1250</v>
          </cell>
          <cell r="C287" t="str">
            <v>A</v>
          </cell>
        </row>
        <row r="289">
          <cell r="A289" t="str">
            <v>ADOTADO GERADOR DE 1040KVA/830KW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ELET&amp;AC"/>
      <sheetName val="Cabos"/>
      <sheetName val="ATERR"/>
      <sheetName val="ILUM"/>
      <sheetName val="Memoria"/>
      <sheetName val="Paineis"/>
      <sheetName val="Lista Cabos Compras"/>
      <sheetName val="Lista Cabos Compras (Apoio)"/>
      <sheetName val="Lista Materiais"/>
      <sheetName val="DADOS"/>
      <sheetName val="Anexos"/>
      <sheetName val="Capa  LISTA CAB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DADOS"/>
      <sheetName val="NOVO"/>
      <sheetName val="BDI"/>
      <sheetName val="ORÇAMENTO"/>
      <sheetName val="CÁLCULO"/>
      <sheetName val="EVENTOS"/>
      <sheetName val="CRONO"/>
      <sheetName val="CRONOPLE"/>
      <sheetName val="PLE"/>
      <sheetName val="QCI"/>
      <sheetName val="BM"/>
      <sheetName val="RRE"/>
      <sheetName val="OFÍCIO"/>
      <sheetName val="PLANILHA MÚLTIPLA - 2022 - 30"/>
    </sheetNames>
    <sheetDataSet>
      <sheetData sheetId="0" refreshError="1"/>
      <sheetData sheetId="1">
        <row r="18">
          <cell r="F18" t="str">
            <v>DESONERADO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  "/>
      <sheetName val="CAPA 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Memorial"/>
      <sheetName val="Anotações"/>
      <sheetName val="Resumo"/>
      <sheetName val="Orçamento"/>
      <sheetName val="Curva ABC"/>
      <sheetName val="Cronograma"/>
      <sheetName val="BDI"/>
      <sheetName val="BDI DIFERENCIADO"/>
      <sheetName val="Composições"/>
      <sheetName val="Cotação"/>
      <sheetName val="Suporte"/>
      <sheetName val="Imagens"/>
      <sheetName val="Banco_Servico"/>
      <sheetName val="Planilha5"/>
      <sheetName val="SETOP PREDIAL"/>
      <sheetName val="Planilha6"/>
      <sheetName val="SETOP INFRA"/>
      <sheetName val="Banco_Insumo"/>
      <sheetName val="Curva_Servico"/>
    </sheetNames>
    <sheetDataSet>
      <sheetData sheetId="0"/>
      <sheetData sheetId="1"/>
      <sheetData sheetId="2"/>
      <sheetData sheetId="3">
        <row r="3">
          <cell r="B3" t="str">
            <v>OBJETIVA PROJETOS E SERVIÇOS LTDA.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A1" t="str">
            <v>PROJETA CONSULTORIA E SERVIÇOS LTDA.</v>
          </cell>
        </row>
        <row r="2">
          <cell r="A2" t="str">
            <v>OBJETIVA PROJETOS E SERVIÇOS LTDA.</v>
          </cell>
        </row>
        <row r="3">
          <cell r="A3" t="str">
            <v>PLATOR PROJETOS E SERVIÇOS AMBIENTAIS LTDA.</v>
          </cell>
        </row>
        <row r="4">
          <cell r="A4" t="str">
            <v>CONSÓRCIO PAS</v>
          </cell>
        </row>
        <row r="5">
          <cell r="A5" t="str">
            <v>CONSÓRCIO PITÁGORAS</v>
          </cell>
        </row>
        <row r="6">
          <cell r="A6" t="str">
            <v>CONSÓRCIO OPUS PROJETOS</v>
          </cell>
        </row>
        <row r="7">
          <cell r="A7" t="str">
            <v>CONSÓRCIO MINAS PROJETOS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NORÁRIOS"/>
      <sheetName val="Plan1"/>
      <sheetName val="BDI"/>
      <sheetName val="ORÇAMENTO"/>
      <sheetName val="CRONOGRAMA"/>
    </sheetNames>
    <sheetDataSet>
      <sheetData sheetId="0" refreshError="1"/>
      <sheetData sheetId="1" refreshError="1">
        <row r="3">
          <cell r="E3" t="str">
            <v>Selecionar</v>
          </cell>
        </row>
        <row r="4">
          <cell r="E4" t="str">
            <v>Item 01</v>
          </cell>
        </row>
        <row r="5">
          <cell r="E5" t="str">
            <v>Item 02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NOG"/>
      <sheetName val="resumo"/>
      <sheetName val="ORCAMENTO"/>
      <sheetName val="ADMI_25.01"/>
      <sheetName val="ITEM 25 - ADIMINS. LOCAL"/>
      <sheetName val="20.01-04-EL_SP_SON_SEG"/>
      <sheetName val="20.05 - HS"/>
      <sheetName val="20.06-INC"/>
      <sheetName val="20.07- GLP"/>
      <sheetName val="ITEM 22.01 SINALIZACAO"/>
    </sheetNames>
    <sheetDataSet>
      <sheetData sheetId="0" refreshError="1"/>
      <sheetData sheetId="1" refreshError="1"/>
      <sheetData sheetId="2" refreshError="1"/>
      <sheetData sheetId="3" refreshError="1">
        <row r="48">
          <cell r="G48">
            <v>306106.84999999998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"/>
      <sheetName val="CRONOGRAMA"/>
      <sheetName val="BDI"/>
      <sheetName val="MEM. CALC."/>
      <sheetName val="COMP 1 PORTA CORRER"/>
      <sheetName val="COMP 2 ADM"/>
    </sheetNames>
    <sheetDataSet>
      <sheetData sheetId="0">
        <row r="8">
          <cell r="F8" t="str">
            <v>QTDE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DADOS"/>
      <sheetName val="NOVO"/>
      <sheetName val="BDI"/>
      <sheetName val="ORÇAMENTO"/>
      <sheetName val="CÁLCULO"/>
      <sheetName val="EVENTOS"/>
      <sheetName val="CRONO"/>
      <sheetName val="CRONOPLE"/>
      <sheetName val="PLE"/>
      <sheetName val="QCI"/>
      <sheetName val="BM"/>
      <sheetName val="RRE"/>
      <sheetName val="OFÍCI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B2105"/>
  <sheetViews>
    <sheetView tabSelected="1" view="pageBreakPreview" zoomScale="145" zoomScaleNormal="130" zoomScaleSheetLayoutView="145" workbookViewId="0">
      <pane ySplit="9" topLeftCell="A10" activePane="bottomLeft" state="frozen"/>
      <selection pane="bottomLeft" activeCell="A4" sqref="A4:I4"/>
    </sheetView>
  </sheetViews>
  <sheetFormatPr defaultRowHeight="15" x14ac:dyDescent="0.25"/>
  <cols>
    <col min="1" max="1" width="11.85546875" style="13" customWidth="1"/>
    <col min="2" max="2" width="60.42578125" style="5" customWidth="1"/>
    <col min="3" max="3" width="9.85546875" style="5" bestFit="1" customWidth="1"/>
    <col min="4" max="4" width="14.28515625" style="5" bestFit="1" customWidth="1"/>
    <col min="5" max="5" width="7.85546875" style="5" bestFit="1" customWidth="1"/>
    <col min="6" max="6" width="6.140625" style="5" bestFit="1" customWidth="1"/>
    <col min="7" max="7" width="10.28515625" style="5" customWidth="1"/>
    <col min="8" max="8" width="10.28515625" style="31" customWidth="1"/>
    <col min="9" max="9" width="13.28515625" style="5" bestFit="1" customWidth="1"/>
    <col min="10" max="10" width="5.85546875" style="3" hidden="1" customWidth="1"/>
    <col min="11" max="11" width="8.85546875" style="4" hidden="1" customWidth="1"/>
    <col min="12" max="12" width="1.140625" style="5" hidden="1" customWidth="1"/>
    <col min="13" max="13" width="10.7109375" style="5" hidden="1" customWidth="1"/>
    <col min="14" max="14" width="9.140625" style="5" hidden="1" customWidth="1"/>
    <col min="15" max="15" width="12.28515625" style="5" hidden="1" customWidth="1"/>
    <col min="16" max="16" width="12.5703125" style="5" hidden="1" customWidth="1"/>
    <col min="17" max="17" width="9.140625" style="5" hidden="1" customWidth="1"/>
    <col min="18" max="18" width="13.85546875" style="5" hidden="1" customWidth="1"/>
    <col min="19" max="19" width="13.28515625" style="13" hidden="1" customWidth="1"/>
    <col min="20" max="20" width="9.5703125" style="5" customWidth="1"/>
    <col min="21" max="16384" width="9.140625" style="5"/>
  </cols>
  <sheetData>
    <row r="1" spans="1:19" ht="18.75" x14ac:dyDescent="0.25">
      <c r="A1" s="105" t="s">
        <v>30</v>
      </c>
      <c r="B1" s="106"/>
      <c r="C1" s="106"/>
      <c r="D1" s="106"/>
      <c r="E1" s="106"/>
      <c r="F1" s="106"/>
      <c r="G1" s="106"/>
      <c r="H1" s="106"/>
      <c r="I1" s="107"/>
    </row>
    <row r="2" spans="1:19" x14ac:dyDescent="0.25">
      <c r="A2" s="108" t="s">
        <v>31</v>
      </c>
      <c r="B2" s="109"/>
      <c r="C2" s="109"/>
      <c r="D2" s="109"/>
      <c r="E2" s="109"/>
      <c r="F2" s="109"/>
      <c r="G2" s="109"/>
      <c r="H2" s="109"/>
      <c r="I2" s="110"/>
    </row>
    <row r="3" spans="1:19" x14ac:dyDescent="0.25">
      <c r="A3" s="111" t="s">
        <v>32</v>
      </c>
      <c r="B3" s="112"/>
      <c r="C3" s="112"/>
      <c r="D3" s="112"/>
      <c r="E3" s="112"/>
      <c r="F3" s="112"/>
      <c r="G3" s="112"/>
      <c r="H3" s="112"/>
      <c r="I3" s="113"/>
    </row>
    <row r="4" spans="1:19" x14ac:dyDescent="0.25">
      <c r="A4" s="114" t="s">
        <v>3624</v>
      </c>
      <c r="B4" s="115"/>
      <c r="C4" s="115"/>
      <c r="D4" s="115"/>
      <c r="E4" s="115"/>
      <c r="F4" s="115"/>
      <c r="G4" s="115"/>
      <c r="H4" s="115"/>
      <c r="I4" s="116"/>
      <c r="R4" s="31"/>
    </row>
    <row r="5" spans="1:19" x14ac:dyDescent="0.25">
      <c r="A5" s="121" t="s">
        <v>29</v>
      </c>
      <c r="B5" s="123" t="s">
        <v>56</v>
      </c>
      <c r="C5" s="123"/>
      <c r="D5" s="123"/>
      <c r="E5" s="124"/>
      <c r="F5" s="118" t="s">
        <v>9</v>
      </c>
      <c r="G5" s="118"/>
      <c r="H5" s="118"/>
      <c r="I5" s="6">
        <f>'BDI ONERADO'!B33</f>
        <v>0.25</v>
      </c>
    </row>
    <row r="6" spans="1:19" x14ac:dyDescent="0.25">
      <c r="A6" s="122"/>
      <c r="B6" s="125"/>
      <c r="C6" s="125"/>
      <c r="D6" s="125"/>
      <c r="E6" s="126"/>
      <c r="F6" s="118" t="s">
        <v>10</v>
      </c>
      <c r="G6" s="118"/>
      <c r="H6" s="118"/>
      <c r="I6" s="6">
        <f>'BDI DIFERENCIADO'!B33</f>
        <v>0.16800000000000001</v>
      </c>
    </row>
    <row r="7" spans="1:19" x14ac:dyDescent="0.25">
      <c r="A7" s="7" t="s">
        <v>52</v>
      </c>
      <c r="B7" s="127"/>
      <c r="C7" s="127"/>
      <c r="D7" s="127"/>
      <c r="E7" s="128"/>
      <c r="F7" s="120" t="s">
        <v>53</v>
      </c>
      <c r="G7" s="120"/>
      <c r="H7" s="120"/>
      <c r="I7" s="63">
        <v>0</v>
      </c>
    </row>
    <row r="8" spans="1:19" s="13" customFormat="1" ht="52.5" customHeight="1" x14ac:dyDescent="0.25">
      <c r="A8" s="8" t="s">
        <v>12</v>
      </c>
      <c r="B8" s="8" t="s">
        <v>11</v>
      </c>
      <c r="C8" s="119" t="s">
        <v>3629</v>
      </c>
      <c r="D8" s="119"/>
      <c r="E8" s="9" t="s">
        <v>13</v>
      </c>
      <c r="F8" s="9" t="s">
        <v>15</v>
      </c>
      <c r="G8" s="9" t="s">
        <v>14</v>
      </c>
      <c r="H8" s="10" t="s">
        <v>16</v>
      </c>
      <c r="I8" s="9" t="s">
        <v>17</v>
      </c>
      <c r="J8" s="11"/>
      <c r="K8" s="12"/>
    </row>
    <row r="9" spans="1:19" s="13" customFormat="1" x14ac:dyDescent="0.25">
      <c r="A9" s="117" t="s">
        <v>3627</v>
      </c>
      <c r="B9" s="117"/>
      <c r="C9" s="117"/>
      <c r="D9" s="117"/>
      <c r="E9" s="117"/>
      <c r="F9" s="117"/>
      <c r="G9" s="117"/>
      <c r="H9" s="117"/>
      <c r="I9" s="14">
        <f>I10+I1878</f>
        <v>14289456.979999997</v>
      </c>
      <c r="J9" s="15"/>
      <c r="K9" s="12"/>
      <c r="O9" s="14">
        <f>O10+O1878</f>
        <v>14289456.98</v>
      </c>
      <c r="P9" s="16">
        <f>I9-O9</f>
        <v>0</v>
      </c>
    </row>
    <row r="10" spans="1:19" s="23" customFormat="1" x14ac:dyDescent="0.25">
      <c r="A10" s="17" t="s">
        <v>33</v>
      </c>
      <c r="B10" s="18" t="s">
        <v>2146</v>
      </c>
      <c r="C10" s="17"/>
      <c r="D10" s="17"/>
      <c r="E10" s="19"/>
      <c r="F10" s="18"/>
      <c r="G10" s="19"/>
      <c r="H10" s="20"/>
      <c r="I10" s="20">
        <f>I11+I27+I34+I444+I593+I936+I974+I1204+I1284+I1425+I1565+I1692+I1829+I1863+I1866</f>
        <v>10146550.589999998</v>
      </c>
      <c r="J10" s="21" t="s">
        <v>28</v>
      </c>
      <c r="K10" s="22"/>
      <c r="O10" s="20">
        <v>10146550.59</v>
      </c>
      <c r="S10" s="148"/>
    </row>
    <row r="11" spans="1:19" x14ac:dyDescent="0.25">
      <c r="A11" s="24" t="s">
        <v>57</v>
      </c>
      <c r="B11" s="25" t="s">
        <v>0</v>
      </c>
      <c r="C11" s="24"/>
      <c r="D11" s="24"/>
      <c r="E11" s="26"/>
      <c r="F11" s="27"/>
      <c r="G11" s="26"/>
      <c r="H11" s="28"/>
      <c r="I11" s="28">
        <f>SUM(I12:I26)</f>
        <v>263684.17</v>
      </c>
      <c r="J11" s="29"/>
      <c r="K11" s="30"/>
      <c r="M11" s="23"/>
      <c r="O11" s="28">
        <v>263684.17</v>
      </c>
      <c r="P11" s="31">
        <f>I11-O11</f>
        <v>0</v>
      </c>
    </row>
    <row r="12" spans="1:19" ht="25.5" customHeight="1" x14ac:dyDescent="0.25">
      <c r="A12" s="32" t="s">
        <v>58</v>
      </c>
      <c r="B12" s="33" t="s">
        <v>2147</v>
      </c>
      <c r="C12" s="32" t="s">
        <v>2930</v>
      </c>
      <c r="D12" s="32" t="s">
        <v>2933</v>
      </c>
      <c r="E12" s="34">
        <f>S12</f>
        <v>1</v>
      </c>
      <c r="F12" s="35" t="s">
        <v>22</v>
      </c>
      <c r="G12" s="34">
        <f>ROUND(K12*(100%-I$7),2)</f>
        <v>254.59</v>
      </c>
      <c r="H12" s="36">
        <f>ROUND(G12*(1+I$6),2)</f>
        <v>297.36</v>
      </c>
      <c r="I12" s="36">
        <f>ROUND(E12*H12,2)</f>
        <v>297.36</v>
      </c>
      <c r="J12" s="29" t="s">
        <v>3619</v>
      </c>
      <c r="K12" s="37">
        <v>254.59</v>
      </c>
      <c r="M12" s="38">
        <v>254.59</v>
      </c>
      <c r="N12" s="39">
        <f>ROUND(H12/G12,3)-1</f>
        <v>0.16799999999999993</v>
      </c>
      <c r="S12" s="13">
        <v>1</v>
      </c>
    </row>
    <row r="13" spans="1:19" x14ac:dyDescent="0.25">
      <c r="A13" s="32" t="s">
        <v>59</v>
      </c>
      <c r="B13" s="33" t="s">
        <v>2148</v>
      </c>
      <c r="C13" s="32" t="s">
        <v>2930</v>
      </c>
      <c r="D13" s="32" t="s">
        <v>2934</v>
      </c>
      <c r="E13" s="34">
        <f t="shared" ref="E13:E33" si="0">S13</f>
        <v>1</v>
      </c>
      <c r="F13" s="35" t="s">
        <v>22</v>
      </c>
      <c r="G13" s="34">
        <f t="shared" ref="G13:G25" si="1">ROUND(K13*(100%-I$7),2)</f>
        <v>4670.5600000000004</v>
      </c>
      <c r="H13" s="36">
        <f t="shared" ref="H13:H22" si="2">ROUND(G13*(1+I$5),2)</f>
        <v>5838.2</v>
      </c>
      <c r="I13" s="36">
        <f t="shared" ref="I13:I76" si="3">ROUND(E13*H13,2)</f>
        <v>5838.2</v>
      </c>
      <c r="J13" s="29" t="s">
        <v>3622</v>
      </c>
      <c r="K13" s="37">
        <v>4670.5600000000004</v>
      </c>
      <c r="M13" s="38">
        <v>4670.5600000000004</v>
      </c>
      <c r="N13" s="39">
        <f t="shared" ref="N13:N76" si="4">ROUND(H13/G13,3)-1</f>
        <v>0.25</v>
      </c>
      <c r="S13" s="13">
        <v>1</v>
      </c>
    </row>
    <row r="14" spans="1:19" ht="22.5" x14ac:dyDescent="0.25">
      <c r="A14" s="32" t="s">
        <v>60</v>
      </c>
      <c r="B14" s="33" t="s">
        <v>2149</v>
      </c>
      <c r="C14" s="32" t="s">
        <v>1</v>
      </c>
      <c r="D14" s="32" t="s">
        <v>2935</v>
      </c>
      <c r="E14" s="34">
        <f t="shared" si="0"/>
        <v>6.48</v>
      </c>
      <c r="F14" s="35" t="s">
        <v>18</v>
      </c>
      <c r="G14" s="34">
        <f t="shared" si="1"/>
        <v>505.33</v>
      </c>
      <c r="H14" s="36">
        <f t="shared" si="2"/>
        <v>631.66</v>
      </c>
      <c r="I14" s="36">
        <f t="shared" si="3"/>
        <v>4093.16</v>
      </c>
      <c r="J14" s="29" t="s">
        <v>3622</v>
      </c>
      <c r="K14" s="37">
        <v>505.33</v>
      </c>
      <c r="M14" s="38">
        <v>505.33</v>
      </c>
      <c r="N14" s="39">
        <f t="shared" si="4"/>
        <v>0.25</v>
      </c>
      <c r="S14" s="13">
        <v>6.48</v>
      </c>
    </row>
    <row r="15" spans="1:19" x14ac:dyDescent="0.25">
      <c r="A15" s="32" t="s">
        <v>61</v>
      </c>
      <c r="B15" s="33" t="s">
        <v>2150</v>
      </c>
      <c r="C15" s="32" t="s">
        <v>2930</v>
      </c>
      <c r="D15" s="32" t="s">
        <v>2936</v>
      </c>
      <c r="E15" s="34">
        <f t="shared" si="0"/>
        <v>12</v>
      </c>
      <c r="F15" s="35" t="s">
        <v>21</v>
      </c>
      <c r="G15" s="34">
        <f t="shared" si="1"/>
        <v>1715.3</v>
      </c>
      <c r="H15" s="36">
        <f t="shared" si="2"/>
        <v>2144.13</v>
      </c>
      <c r="I15" s="36">
        <f t="shared" si="3"/>
        <v>25729.56</v>
      </c>
      <c r="J15" s="29" t="s">
        <v>3622</v>
      </c>
      <c r="K15" s="37">
        <v>1715.3</v>
      </c>
      <c r="M15" s="38">
        <v>1715.3</v>
      </c>
      <c r="N15" s="39">
        <f t="shared" si="4"/>
        <v>0.25</v>
      </c>
      <c r="S15" s="13">
        <v>12</v>
      </c>
    </row>
    <row r="16" spans="1:19" x14ac:dyDescent="0.25">
      <c r="A16" s="32" t="s">
        <v>62</v>
      </c>
      <c r="B16" s="33" t="s">
        <v>2151</v>
      </c>
      <c r="C16" s="32" t="s">
        <v>2930</v>
      </c>
      <c r="D16" s="32" t="s">
        <v>2937</v>
      </c>
      <c r="E16" s="34">
        <f t="shared" si="0"/>
        <v>12</v>
      </c>
      <c r="F16" s="35" t="s">
        <v>21</v>
      </c>
      <c r="G16" s="34">
        <f t="shared" si="1"/>
        <v>1169.53</v>
      </c>
      <c r="H16" s="36">
        <f t="shared" si="2"/>
        <v>1461.91</v>
      </c>
      <c r="I16" s="36">
        <f t="shared" si="3"/>
        <v>17542.919999999998</v>
      </c>
      <c r="J16" s="29" t="s">
        <v>3622</v>
      </c>
      <c r="K16" s="37">
        <v>1169.53</v>
      </c>
      <c r="M16" s="38">
        <v>1169.53</v>
      </c>
      <c r="N16" s="39">
        <f t="shared" si="4"/>
        <v>0.25</v>
      </c>
      <c r="S16" s="13">
        <v>12</v>
      </c>
    </row>
    <row r="17" spans="1:20" x14ac:dyDescent="0.25">
      <c r="A17" s="32" t="s">
        <v>63</v>
      </c>
      <c r="B17" s="33" t="s">
        <v>2152</v>
      </c>
      <c r="C17" s="32" t="s">
        <v>2930</v>
      </c>
      <c r="D17" s="32" t="s">
        <v>2938</v>
      </c>
      <c r="E17" s="34">
        <f t="shared" si="0"/>
        <v>12</v>
      </c>
      <c r="F17" s="35" t="s">
        <v>21</v>
      </c>
      <c r="G17" s="34">
        <f t="shared" si="1"/>
        <v>980</v>
      </c>
      <c r="H17" s="36">
        <f t="shared" si="2"/>
        <v>1225</v>
      </c>
      <c r="I17" s="36">
        <f t="shared" si="3"/>
        <v>14700</v>
      </c>
      <c r="J17" s="29" t="s">
        <v>3622</v>
      </c>
      <c r="K17" s="37">
        <v>980</v>
      </c>
      <c r="M17" s="38">
        <v>980</v>
      </c>
      <c r="N17" s="39">
        <f t="shared" si="4"/>
        <v>0.25</v>
      </c>
      <c r="S17" s="13">
        <v>12</v>
      </c>
    </row>
    <row r="18" spans="1:20" x14ac:dyDescent="0.25">
      <c r="A18" s="32" t="s">
        <v>64</v>
      </c>
      <c r="B18" s="33" t="s">
        <v>2153</v>
      </c>
      <c r="C18" s="32" t="s">
        <v>1</v>
      </c>
      <c r="D18" s="32" t="s">
        <v>2939</v>
      </c>
      <c r="E18" s="34">
        <f t="shared" si="0"/>
        <v>1</v>
      </c>
      <c r="F18" s="35" t="s">
        <v>22</v>
      </c>
      <c r="G18" s="34">
        <f t="shared" si="1"/>
        <v>2254.38</v>
      </c>
      <c r="H18" s="36">
        <f t="shared" si="2"/>
        <v>2817.98</v>
      </c>
      <c r="I18" s="36">
        <f t="shared" si="3"/>
        <v>2817.98</v>
      </c>
      <c r="J18" s="29" t="s">
        <v>3622</v>
      </c>
      <c r="K18" s="37">
        <v>2254.38</v>
      </c>
      <c r="M18" s="38">
        <v>2254.38</v>
      </c>
      <c r="N18" s="39">
        <f t="shared" si="4"/>
        <v>0.25</v>
      </c>
      <c r="S18" s="13">
        <v>1</v>
      </c>
    </row>
    <row r="19" spans="1:20" ht="22.5" x14ac:dyDescent="0.25">
      <c r="A19" s="32" t="s">
        <v>65</v>
      </c>
      <c r="B19" s="33" t="s">
        <v>2154</v>
      </c>
      <c r="C19" s="32" t="s">
        <v>1</v>
      </c>
      <c r="D19" s="32" t="s">
        <v>2940</v>
      </c>
      <c r="E19" s="34">
        <f t="shared" si="0"/>
        <v>1</v>
      </c>
      <c r="F19" s="35" t="s">
        <v>22</v>
      </c>
      <c r="G19" s="34">
        <f t="shared" si="1"/>
        <v>9616.09</v>
      </c>
      <c r="H19" s="36">
        <f t="shared" si="2"/>
        <v>12020.11</v>
      </c>
      <c r="I19" s="36">
        <f t="shared" si="3"/>
        <v>12020.11</v>
      </c>
      <c r="J19" s="29" t="s">
        <v>3622</v>
      </c>
      <c r="K19" s="37">
        <v>9616.09</v>
      </c>
      <c r="M19" s="38">
        <v>9616.09</v>
      </c>
      <c r="N19" s="39">
        <f t="shared" si="4"/>
        <v>0.25</v>
      </c>
      <c r="S19" s="13">
        <v>1</v>
      </c>
    </row>
    <row r="20" spans="1:20" x14ac:dyDescent="0.25">
      <c r="A20" s="32" t="s">
        <v>66</v>
      </c>
      <c r="B20" s="33" t="s">
        <v>2155</v>
      </c>
      <c r="C20" s="32" t="s">
        <v>2930</v>
      </c>
      <c r="D20" s="32" t="s">
        <v>2941</v>
      </c>
      <c r="E20" s="34">
        <f t="shared" si="0"/>
        <v>1</v>
      </c>
      <c r="F20" s="35" t="s">
        <v>22</v>
      </c>
      <c r="G20" s="34">
        <f t="shared" si="1"/>
        <v>1676.69</v>
      </c>
      <c r="H20" s="36">
        <f t="shared" si="2"/>
        <v>2095.86</v>
      </c>
      <c r="I20" s="36">
        <f t="shared" si="3"/>
        <v>2095.86</v>
      </c>
      <c r="J20" s="29" t="s">
        <v>3622</v>
      </c>
      <c r="K20" s="37">
        <v>1676.69</v>
      </c>
      <c r="M20" s="38">
        <v>1676.69</v>
      </c>
      <c r="N20" s="39">
        <f t="shared" si="4"/>
        <v>0.25</v>
      </c>
      <c r="S20" s="13">
        <v>1</v>
      </c>
    </row>
    <row r="21" spans="1:20" x14ac:dyDescent="0.25">
      <c r="A21" s="32" t="s">
        <v>67</v>
      </c>
      <c r="B21" s="33" t="s">
        <v>2156</v>
      </c>
      <c r="C21" s="32" t="s">
        <v>2930</v>
      </c>
      <c r="D21" s="32" t="s">
        <v>2942</v>
      </c>
      <c r="E21" s="34">
        <f t="shared" si="0"/>
        <v>1</v>
      </c>
      <c r="F21" s="35" t="s">
        <v>22</v>
      </c>
      <c r="G21" s="34">
        <f t="shared" si="1"/>
        <v>262.81</v>
      </c>
      <c r="H21" s="36">
        <f t="shared" si="2"/>
        <v>328.51</v>
      </c>
      <c r="I21" s="36">
        <f t="shared" si="3"/>
        <v>328.51</v>
      </c>
      <c r="J21" s="29" t="s">
        <v>3622</v>
      </c>
      <c r="K21" s="37">
        <v>262.81</v>
      </c>
      <c r="M21" s="38">
        <v>262.81</v>
      </c>
      <c r="N21" s="39">
        <f t="shared" si="4"/>
        <v>0.25</v>
      </c>
      <c r="S21" s="13">
        <v>1</v>
      </c>
    </row>
    <row r="22" spans="1:20" x14ac:dyDescent="0.25">
      <c r="A22" s="32" t="s">
        <v>68</v>
      </c>
      <c r="B22" s="33" t="s">
        <v>2157</v>
      </c>
      <c r="C22" s="32" t="s">
        <v>2930</v>
      </c>
      <c r="D22" s="32" t="s">
        <v>2943</v>
      </c>
      <c r="E22" s="34">
        <f t="shared" si="0"/>
        <v>1</v>
      </c>
      <c r="F22" s="35" t="s">
        <v>22</v>
      </c>
      <c r="G22" s="34">
        <f t="shared" si="1"/>
        <v>1381.57</v>
      </c>
      <c r="H22" s="36">
        <f t="shared" si="2"/>
        <v>1726.96</v>
      </c>
      <c r="I22" s="36">
        <f t="shared" si="3"/>
        <v>1726.96</v>
      </c>
      <c r="J22" s="29" t="s">
        <v>3622</v>
      </c>
      <c r="K22" s="37">
        <v>1381.57</v>
      </c>
      <c r="M22" s="38">
        <v>1381.57</v>
      </c>
      <c r="N22" s="39">
        <f t="shared" si="4"/>
        <v>0.25</v>
      </c>
      <c r="S22" s="13">
        <v>1</v>
      </c>
    </row>
    <row r="23" spans="1:20" x14ac:dyDescent="0.25">
      <c r="A23" s="32" t="s">
        <v>69</v>
      </c>
      <c r="B23" s="33" t="s">
        <v>2158</v>
      </c>
      <c r="C23" s="32" t="s">
        <v>2930</v>
      </c>
      <c r="D23" s="32" t="s">
        <v>2944</v>
      </c>
      <c r="E23" s="34">
        <f t="shared" si="0"/>
        <v>1</v>
      </c>
      <c r="F23" s="35" t="s">
        <v>22</v>
      </c>
      <c r="G23" s="34">
        <f t="shared" si="1"/>
        <v>4847.87</v>
      </c>
      <c r="H23" s="36">
        <f t="shared" ref="H23:H77" si="5">ROUND(G23*(1+I$5),2)</f>
        <v>6059.84</v>
      </c>
      <c r="I23" s="36">
        <f t="shared" si="3"/>
        <v>6059.84</v>
      </c>
      <c r="J23" s="29" t="s">
        <v>3622</v>
      </c>
      <c r="K23" s="37">
        <v>4847.87</v>
      </c>
      <c r="M23" s="38">
        <v>4847.87</v>
      </c>
      <c r="N23" s="39">
        <f t="shared" si="4"/>
        <v>0.25</v>
      </c>
      <c r="S23" s="13">
        <v>1</v>
      </c>
    </row>
    <row r="24" spans="1:20" ht="31.5" customHeight="1" x14ac:dyDescent="0.25">
      <c r="A24" s="32" t="s">
        <v>70</v>
      </c>
      <c r="B24" s="33" t="s">
        <v>2159</v>
      </c>
      <c r="C24" s="32" t="s">
        <v>2930</v>
      </c>
      <c r="D24" s="32" t="s">
        <v>2945</v>
      </c>
      <c r="E24" s="34">
        <f t="shared" si="0"/>
        <v>1</v>
      </c>
      <c r="F24" s="35" t="s">
        <v>22</v>
      </c>
      <c r="G24" s="34">
        <f t="shared" si="1"/>
        <v>3482.69</v>
      </c>
      <c r="H24" s="36">
        <f t="shared" si="5"/>
        <v>4353.3599999999997</v>
      </c>
      <c r="I24" s="36">
        <f t="shared" si="3"/>
        <v>4353.3599999999997</v>
      </c>
      <c r="J24" s="29" t="s">
        <v>3622</v>
      </c>
      <c r="K24" s="37">
        <v>3482.69</v>
      </c>
      <c r="M24" s="38">
        <v>3482.69</v>
      </c>
      <c r="N24" s="39">
        <f t="shared" si="4"/>
        <v>0.25</v>
      </c>
      <c r="S24" s="13">
        <v>1</v>
      </c>
    </row>
    <row r="25" spans="1:20" ht="22.5" x14ac:dyDescent="0.25">
      <c r="A25" s="32" t="s">
        <v>71</v>
      </c>
      <c r="B25" s="33" t="s">
        <v>2160</v>
      </c>
      <c r="C25" s="32" t="s">
        <v>1</v>
      </c>
      <c r="D25" s="32" t="s">
        <v>2946</v>
      </c>
      <c r="E25" s="34">
        <f t="shared" si="0"/>
        <v>2</v>
      </c>
      <c r="F25" s="35" t="s">
        <v>22</v>
      </c>
      <c r="G25" s="34">
        <f t="shared" si="1"/>
        <v>118.86</v>
      </c>
      <c r="H25" s="36">
        <f t="shared" si="5"/>
        <v>148.58000000000001</v>
      </c>
      <c r="I25" s="36">
        <f t="shared" si="3"/>
        <v>297.16000000000003</v>
      </c>
      <c r="J25" s="29" t="s">
        <v>3622</v>
      </c>
      <c r="K25" s="37">
        <v>118.86</v>
      </c>
      <c r="M25" s="38">
        <v>118.86</v>
      </c>
      <c r="N25" s="39">
        <f t="shared" si="4"/>
        <v>0.25</v>
      </c>
      <c r="S25" s="13">
        <v>2</v>
      </c>
    </row>
    <row r="26" spans="1:20" ht="22.5" x14ac:dyDescent="0.25">
      <c r="A26" s="32" t="s">
        <v>72</v>
      </c>
      <c r="B26" s="33" t="s">
        <v>2161</v>
      </c>
      <c r="C26" s="32" t="s">
        <v>1</v>
      </c>
      <c r="D26" s="32" t="s">
        <v>2947</v>
      </c>
      <c r="E26" s="34">
        <f t="shared" si="0"/>
        <v>1809.8601000000001</v>
      </c>
      <c r="F26" s="35" t="s">
        <v>24</v>
      </c>
      <c r="G26" s="34">
        <f>ROUND(K26*(100%-I$7),2)</f>
        <v>73.28</v>
      </c>
      <c r="H26" s="36">
        <f t="shared" si="5"/>
        <v>91.6</v>
      </c>
      <c r="I26" s="36">
        <f>IF(G26=73.28,ROUND(E26*H26,2),ROUND(1809.86*H26,2))</f>
        <v>165783.19</v>
      </c>
      <c r="J26" s="29" t="s">
        <v>3622</v>
      </c>
      <c r="K26" s="37">
        <v>73.28</v>
      </c>
      <c r="M26" s="38">
        <v>73.28</v>
      </c>
      <c r="N26" s="39">
        <f t="shared" si="4"/>
        <v>0.25</v>
      </c>
      <c r="R26" s="98" t="s">
        <v>3628</v>
      </c>
      <c r="S26" s="96">
        <f>IF(G26=73.28,1809.8601,1809.86)</f>
        <v>1809.8601000000001</v>
      </c>
      <c r="T26" s="97"/>
    </row>
    <row r="27" spans="1:20" x14ac:dyDescent="0.25">
      <c r="A27" s="24" t="s">
        <v>73</v>
      </c>
      <c r="B27" s="25" t="s">
        <v>2162</v>
      </c>
      <c r="C27" s="24"/>
      <c r="D27" s="24"/>
      <c r="E27" s="26"/>
      <c r="F27" s="27"/>
      <c r="G27" s="26"/>
      <c r="H27" s="28"/>
      <c r="I27" s="28">
        <f>SUM(I28:I33)</f>
        <v>599645.1100000001</v>
      </c>
      <c r="J27" s="29"/>
      <c r="K27" s="37"/>
      <c r="M27" s="38"/>
      <c r="N27" s="39"/>
      <c r="O27" s="28">
        <v>599645.11</v>
      </c>
      <c r="P27" s="31">
        <f>I27-O27</f>
        <v>0</v>
      </c>
    </row>
    <row r="28" spans="1:20" x14ac:dyDescent="0.25">
      <c r="A28" s="32" t="s">
        <v>74</v>
      </c>
      <c r="B28" s="33" t="s">
        <v>2163</v>
      </c>
      <c r="C28" s="32" t="s">
        <v>1</v>
      </c>
      <c r="D28" s="32" t="s">
        <v>2948</v>
      </c>
      <c r="E28" s="34">
        <f t="shared" si="0"/>
        <v>3</v>
      </c>
      <c r="F28" s="35" t="s">
        <v>21</v>
      </c>
      <c r="G28" s="34">
        <f>ROUND(K28*(100%-I$7),2)</f>
        <v>23908.02</v>
      </c>
      <c r="H28" s="36">
        <f>ROUND(G28*(1+I$5),2)</f>
        <v>29885.03</v>
      </c>
      <c r="I28" s="36">
        <f t="shared" ref="I28:I32" si="6">ROUND(E28*H28,2)</f>
        <v>89655.09</v>
      </c>
      <c r="J28" s="29" t="s">
        <v>3622</v>
      </c>
      <c r="K28" s="37">
        <v>23908.02</v>
      </c>
      <c r="M28" s="38">
        <v>23908.02</v>
      </c>
      <c r="N28" s="39">
        <f t="shared" si="4"/>
        <v>0.25</v>
      </c>
      <c r="S28" s="13">
        <v>3</v>
      </c>
    </row>
    <row r="29" spans="1:20" x14ac:dyDescent="0.25">
      <c r="A29" s="32" t="s">
        <v>75</v>
      </c>
      <c r="B29" s="33" t="s">
        <v>2164</v>
      </c>
      <c r="C29" s="32" t="s">
        <v>1</v>
      </c>
      <c r="D29" s="32" t="s">
        <v>2949</v>
      </c>
      <c r="E29" s="34">
        <f t="shared" si="0"/>
        <v>8</v>
      </c>
      <c r="F29" s="35" t="s">
        <v>21</v>
      </c>
      <c r="G29" s="34">
        <f t="shared" ref="G29:G92" si="7">ROUND(K29*(100%-I$7),2)</f>
        <v>16955.38</v>
      </c>
      <c r="H29" s="36">
        <f t="shared" si="5"/>
        <v>21194.23</v>
      </c>
      <c r="I29" s="36">
        <f t="shared" si="6"/>
        <v>169553.84</v>
      </c>
      <c r="J29" s="29" t="s">
        <v>3622</v>
      </c>
      <c r="K29" s="37">
        <v>16955.38</v>
      </c>
      <c r="M29" s="38">
        <v>16955.38</v>
      </c>
      <c r="N29" s="39">
        <f t="shared" si="4"/>
        <v>0.25</v>
      </c>
      <c r="S29" s="13">
        <v>8</v>
      </c>
    </row>
    <row r="30" spans="1:20" x14ac:dyDescent="0.25">
      <c r="A30" s="32" t="s">
        <v>76</v>
      </c>
      <c r="B30" s="33" t="s">
        <v>2165</v>
      </c>
      <c r="C30" s="32" t="s">
        <v>1</v>
      </c>
      <c r="D30" s="32" t="s">
        <v>2950</v>
      </c>
      <c r="E30" s="34">
        <f t="shared" si="0"/>
        <v>12</v>
      </c>
      <c r="F30" s="35" t="s">
        <v>21</v>
      </c>
      <c r="G30" s="34">
        <f t="shared" si="7"/>
        <v>10604.43</v>
      </c>
      <c r="H30" s="36">
        <f t="shared" si="5"/>
        <v>13255.54</v>
      </c>
      <c r="I30" s="36">
        <f t="shared" si="6"/>
        <v>159066.48000000001</v>
      </c>
      <c r="J30" s="29" t="s">
        <v>3622</v>
      </c>
      <c r="K30" s="37">
        <v>10604.43</v>
      </c>
      <c r="M30" s="38">
        <v>10604.43</v>
      </c>
      <c r="N30" s="39">
        <f t="shared" si="4"/>
        <v>0.25</v>
      </c>
      <c r="S30" s="13">
        <v>12</v>
      </c>
    </row>
    <row r="31" spans="1:20" x14ac:dyDescent="0.25">
      <c r="A31" s="32" t="s">
        <v>77</v>
      </c>
      <c r="B31" s="33" t="s">
        <v>2166</v>
      </c>
      <c r="C31" s="32" t="s">
        <v>1</v>
      </c>
      <c r="D31" s="32" t="s">
        <v>2951</v>
      </c>
      <c r="E31" s="34">
        <f t="shared" si="0"/>
        <v>10</v>
      </c>
      <c r="F31" s="35" t="s">
        <v>21</v>
      </c>
      <c r="G31" s="34">
        <f t="shared" si="7"/>
        <v>4211.95</v>
      </c>
      <c r="H31" s="36">
        <f t="shared" si="5"/>
        <v>5264.94</v>
      </c>
      <c r="I31" s="36">
        <f t="shared" si="6"/>
        <v>52649.4</v>
      </c>
      <c r="J31" s="29" t="s">
        <v>3622</v>
      </c>
      <c r="K31" s="37">
        <v>4211.95</v>
      </c>
      <c r="M31" s="38">
        <v>4211.95</v>
      </c>
      <c r="N31" s="39">
        <f t="shared" si="4"/>
        <v>0.25</v>
      </c>
      <c r="S31" s="13">
        <v>10</v>
      </c>
    </row>
    <row r="32" spans="1:20" x14ac:dyDescent="0.25">
      <c r="A32" s="32" t="s">
        <v>78</v>
      </c>
      <c r="B32" s="33" t="s">
        <v>2167</v>
      </c>
      <c r="C32" s="32" t="s">
        <v>1</v>
      </c>
      <c r="D32" s="32" t="s">
        <v>2952</v>
      </c>
      <c r="E32" s="34">
        <f t="shared" si="0"/>
        <v>10</v>
      </c>
      <c r="F32" s="35" t="s">
        <v>21</v>
      </c>
      <c r="G32" s="34">
        <f t="shared" si="7"/>
        <v>4725.8</v>
      </c>
      <c r="H32" s="36">
        <f t="shared" si="5"/>
        <v>5907.25</v>
      </c>
      <c r="I32" s="36">
        <f t="shared" si="6"/>
        <v>59072.5</v>
      </c>
      <c r="J32" s="29" t="s">
        <v>3622</v>
      </c>
      <c r="K32" s="37">
        <v>4725.8</v>
      </c>
      <c r="M32" s="38">
        <v>4725.8</v>
      </c>
      <c r="N32" s="39">
        <f t="shared" si="4"/>
        <v>0.25</v>
      </c>
      <c r="S32" s="13">
        <v>10</v>
      </c>
    </row>
    <row r="33" spans="1:20" x14ac:dyDescent="0.25">
      <c r="A33" s="32" t="s">
        <v>79</v>
      </c>
      <c r="B33" s="33" t="s">
        <v>2168</v>
      </c>
      <c r="C33" s="32" t="s">
        <v>1</v>
      </c>
      <c r="D33" s="32" t="s">
        <v>2953</v>
      </c>
      <c r="E33" s="34">
        <f t="shared" si="0"/>
        <v>12.000007</v>
      </c>
      <c r="F33" s="35" t="s">
        <v>21</v>
      </c>
      <c r="G33" s="34">
        <f t="shared" si="7"/>
        <v>4643.18</v>
      </c>
      <c r="H33" s="36">
        <f t="shared" si="5"/>
        <v>5803.98</v>
      </c>
      <c r="I33" s="36">
        <f>ROUND(E33*H33,2)</f>
        <v>69647.8</v>
      </c>
      <c r="J33" s="29" t="s">
        <v>3622</v>
      </c>
      <c r="K33" s="37">
        <v>4643.18</v>
      </c>
      <c r="M33" s="38">
        <v>4643.18</v>
      </c>
      <c r="N33" s="39">
        <f t="shared" si="4"/>
        <v>0.25</v>
      </c>
      <c r="R33" s="98" t="s">
        <v>3628</v>
      </c>
      <c r="S33" s="96">
        <f>IF(G33=4643.18,12.000007,12)</f>
        <v>12.000007</v>
      </c>
      <c r="T33" s="97"/>
    </row>
    <row r="34" spans="1:20" x14ac:dyDescent="0.25">
      <c r="A34" s="24" t="s">
        <v>80</v>
      </c>
      <c r="B34" s="25" t="s">
        <v>2169</v>
      </c>
      <c r="C34" s="24"/>
      <c r="D34" s="24"/>
      <c r="E34" s="26"/>
      <c r="F34" s="27"/>
      <c r="G34" s="26"/>
      <c r="H34" s="28"/>
      <c r="I34" s="28">
        <f>SUM(I35:I443)</f>
        <v>2545344.5999999992</v>
      </c>
      <c r="J34" s="29"/>
      <c r="K34" s="37"/>
      <c r="M34" s="38"/>
      <c r="N34" s="39"/>
      <c r="O34" s="28">
        <v>2545344.6</v>
      </c>
      <c r="P34" s="31">
        <f>I34-O34</f>
        <v>0</v>
      </c>
    </row>
    <row r="35" spans="1:20" ht="33.75" x14ac:dyDescent="0.25">
      <c r="A35" s="32" t="s">
        <v>81</v>
      </c>
      <c r="B35" s="33" t="s">
        <v>2170</v>
      </c>
      <c r="C35" s="32" t="s">
        <v>2930</v>
      </c>
      <c r="D35" s="32" t="s">
        <v>2954</v>
      </c>
      <c r="E35" s="34">
        <f>S35</f>
        <v>584</v>
      </c>
      <c r="F35" s="35" t="s">
        <v>24</v>
      </c>
      <c r="G35" s="34">
        <f t="shared" si="7"/>
        <v>115.74</v>
      </c>
      <c r="H35" s="36">
        <f>ROUND(G35*(1+I$5),2)</f>
        <v>144.68</v>
      </c>
      <c r="I35" s="36">
        <f t="shared" si="3"/>
        <v>84493.119999999995</v>
      </c>
      <c r="J35" s="29" t="s">
        <v>3622</v>
      </c>
      <c r="K35" s="37">
        <v>115.74</v>
      </c>
      <c r="M35" s="38">
        <v>115.74</v>
      </c>
      <c r="N35" s="39">
        <f t="shared" si="4"/>
        <v>0.25</v>
      </c>
      <c r="S35" s="13">
        <v>584</v>
      </c>
    </row>
    <row r="36" spans="1:20" ht="22.5" x14ac:dyDescent="0.25">
      <c r="A36" s="32" t="s">
        <v>82</v>
      </c>
      <c r="B36" s="33" t="s">
        <v>2171</v>
      </c>
      <c r="C36" s="32" t="s">
        <v>1</v>
      </c>
      <c r="D36" s="32" t="s">
        <v>2955</v>
      </c>
      <c r="E36" s="34">
        <f t="shared" ref="E36:E99" si="8">S36</f>
        <v>335.28</v>
      </c>
      <c r="F36" s="35" t="s">
        <v>23</v>
      </c>
      <c r="G36" s="34">
        <f t="shared" si="7"/>
        <v>16.41</v>
      </c>
      <c r="H36" s="36">
        <f>ROUND(G36*(1+I$5),2)</f>
        <v>20.51</v>
      </c>
      <c r="I36" s="36">
        <f t="shared" si="3"/>
        <v>6876.59</v>
      </c>
      <c r="J36" s="29" t="s">
        <v>3622</v>
      </c>
      <c r="K36" s="37">
        <v>16.41</v>
      </c>
      <c r="M36" s="38">
        <v>16.41</v>
      </c>
      <c r="N36" s="39">
        <f t="shared" si="4"/>
        <v>0.25</v>
      </c>
      <c r="S36" s="13">
        <v>335.28</v>
      </c>
    </row>
    <row r="37" spans="1:20" ht="28.5" customHeight="1" x14ac:dyDescent="0.25">
      <c r="A37" s="32" t="s">
        <v>83</v>
      </c>
      <c r="B37" s="33" t="s">
        <v>2172</v>
      </c>
      <c r="C37" s="32" t="s">
        <v>1</v>
      </c>
      <c r="D37" s="32" t="s">
        <v>2956</v>
      </c>
      <c r="E37" s="34">
        <f t="shared" si="8"/>
        <v>1954.92</v>
      </c>
      <c r="F37" s="35" t="s">
        <v>23</v>
      </c>
      <c r="G37" s="34">
        <f t="shared" si="7"/>
        <v>10.47</v>
      </c>
      <c r="H37" s="36">
        <f t="shared" si="5"/>
        <v>13.09</v>
      </c>
      <c r="I37" s="36">
        <f t="shared" si="3"/>
        <v>25589.9</v>
      </c>
      <c r="J37" s="29" t="s">
        <v>3622</v>
      </c>
      <c r="K37" s="37">
        <v>10.47</v>
      </c>
      <c r="M37" s="38">
        <v>10.47</v>
      </c>
      <c r="N37" s="39">
        <f t="shared" si="4"/>
        <v>0.25</v>
      </c>
      <c r="S37" s="13">
        <v>1954.92</v>
      </c>
    </row>
    <row r="38" spans="1:20" ht="22.5" x14ac:dyDescent="0.25">
      <c r="A38" s="32" t="s">
        <v>84</v>
      </c>
      <c r="B38" s="33" t="s">
        <v>2173</v>
      </c>
      <c r="C38" s="32" t="s">
        <v>1</v>
      </c>
      <c r="D38" s="32" t="s">
        <v>2957</v>
      </c>
      <c r="E38" s="34">
        <f t="shared" si="8"/>
        <v>73.39</v>
      </c>
      <c r="F38" s="35" t="s">
        <v>19</v>
      </c>
      <c r="G38" s="34">
        <f t="shared" si="7"/>
        <v>44.5</v>
      </c>
      <c r="H38" s="36">
        <f t="shared" si="5"/>
        <v>55.63</v>
      </c>
      <c r="I38" s="36">
        <f t="shared" si="3"/>
        <v>4082.69</v>
      </c>
      <c r="J38" s="29" t="s">
        <v>3622</v>
      </c>
      <c r="K38" s="37">
        <v>44.5</v>
      </c>
      <c r="M38" s="38">
        <v>44.5</v>
      </c>
      <c r="N38" s="39">
        <f t="shared" si="4"/>
        <v>0.25</v>
      </c>
      <c r="S38" s="13">
        <v>73.39</v>
      </c>
    </row>
    <row r="39" spans="1:20" ht="22.5" x14ac:dyDescent="0.25">
      <c r="A39" s="32" t="s">
        <v>85</v>
      </c>
      <c r="B39" s="33" t="s">
        <v>2174</v>
      </c>
      <c r="C39" s="32" t="s">
        <v>1</v>
      </c>
      <c r="D39" s="32" t="s">
        <v>2958</v>
      </c>
      <c r="E39" s="34">
        <f t="shared" si="8"/>
        <v>66</v>
      </c>
      <c r="F39" s="35" t="s">
        <v>22</v>
      </c>
      <c r="G39" s="34">
        <f t="shared" si="7"/>
        <v>18.73</v>
      </c>
      <c r="H39" s="36">
        <f t="shared" si="5"/>
        <v>23.41</v>
      </c>
      <c r="I39" s="36">
        <f t="shared" si="3"/>
        <v>1545.06</v>
      </c>
      <c r="J39" s="29" t="s">
        <v>3622</v>
      </c>
      <c r="K39" s="37">
        <v>18.73</v>
      </c>
      <c r="M39" s="38">
        <v>18.73</v>
      </c>
      <c r="N39" s="39">
        <f t="shared" si="4"/>
        <v>0.25</v>
      </c>
      <c r="S39" s="13">
        <v>66</v>
      </c>
    </row>
    <row r="40" spans="1:20" ht="22.5" x14ac:dyDescent="0.25">
      <c r="A40" s="32" t="s">
        <v>86</v>
      </c>
      <c r="B40" s="33" t="s">
        <v>2175</v>
      </c>
      <c r="C40" s="32" t="s">
        <v>1</v>
      </c>
      <c r="D40" s="32" t="s">
        <v>2959</v>
      </c>
      <c r="E40" s="34">
        <f t="shared" si="8"/>
        <v>8.48</v>
      </c>
      <c r="F40" s="35" t="s">
        <v>19</v>
      </c>
      <c r="G40" s="34">
        <f t="shared" si="7"/>
        <v>100.91</v>
      </c>
      <c r="H40" s="36">
        <f t="shared" si="5"/>
        <v>126.14</v>
      </c>
      <c r="I40" s="36">
        <f t="shared" si="3"/>
        <v>1069.67</v>
      </c>
      <c r="J40" s="29" t="s">
        <v>3622</v>
      </c>
      <c r="K40" s="37">
        <v>100.91</v>
      </c>
      <c r="M40" s="38">
        <v>100.91</v>
      </c>
      <c r="N40" s="39">
        <f t="shared" si="4"/>
        <v>0.25</v>
      </c>
      <c r="S40" s="13">
        <v>8.48</v>
      </c>
    </row>
    <row r="41" spans="1:20" ht="22.5" x14ac:dyDescent="0.25">
      <c r="A41" s="32" t="s">
        <v>87</v>
      </c>
      <c r="B41" s="33" t="s">
        <v>2176</v>
      </c>
      <c r="C41" s="32" t="s">
        <v>1</v>
      </c>
      <c r="D41" s="32" t="s">
        <v>2960</v>
      </c>
      <c r="E41" s="34">
        <f t="shared" si="8"/>
        <v>33.93</v>
      </c>
      <c r="F41" s="35" t="s">
        <v>19</v>
      </c>
      <c r="G41" s="34">
        <f t="shared" si="7"/>
        <v>44.75</v>
      </c>
      <c r="H41" s="36">
        <f t="shared" si="5"/>
        <v>55.94</v>
      </c>
      <c r="I41" s="36">
        <f t="shared" si="3"/>
        <v>1898.04</v>
      </c>
      <c r="J41" s="29" t="s">
        <v>3622</v>
      </c>
      <c r="K41" s="37">
        <v>44.75</v>
      </c>
      <c r="M41" s="38">
        <v>44.75</v>
      </c>
      <c r="N41" s="39">
        <f t="shared" si="4"/>
        <v>0.25</v>
      </c>
      <c r="S41" s="13">
        <v>33.93</v>
      </c>
    </row>
    <row r="42" spans="1:20" ht="45" x14ac:dyDescent="0.25">
      <c r="A42" s="32" t="s">
        <v>88</v>
      </c>
      <c r="B42" s="33" t="s">
        <v>2177</v>
      </c>
      <c r="C42" s="32" t="s">
        <v>1</v>
      </c>
      <c r="D42" s="32" t="s">
        <v>2961</v>
      </c>
      <c r="E42" s="34">
        <f t="shared" si="8"/>
        <v>156.16</v>
      </c>
      <c r="F42" s="35" t="s">
        <v>19</v>
      </c>
      <c r="G42" s="34">
        <f t="shared" si="7"/>
        <v>8.9</v>
      </c>
      <c r="H42" s="36">
        <f t="shared" si="5"/>
        <v>11.13</v>
      </c>
      <c r="I42" s="36">
        <f t="shared" si="3"/>
        <v>1738.06</v>
      </c>
      <c r="J42" s="29" t="s">
        <v>3622</v>
      </c>
      <c r="K42" s="37">
        <v>8.9</v>
      </c>
      <c r="M42" s="38">
        <v>8.9</v>
      </c>
      <c r="N42" s="39">
        <f t="shared" si="4"/>
        <v>0.25099999999999989</v>
      </c>
      <c r="S42" s="13">
        <v>156.16</v>
      </c>
    </row>
    <row r="43" spans="1:20" ht="22.5" x14ac:dyDescent="0.25">
      <c r="A43" s="32" t="s">
        <v>89</v>
      </c>
      <c r="B43" s="33" t="s">
        <v>2178</v>
      </c>
      <c r="C43" s="32" t="s">
        <v>1</v>
      </c>
      <c r="D43" s="32" t="s">
        <v>2962</v>
      </c>
      <c r="E43" s="34">
        <f t="shared" si="8"/>
        <v>32.619999999999997</v>
      </c>
      <c r="F43" s="35" t="s">
        <v>18</v>
      </c>
      <c r="G43" s="34">
        <f t="shared" si="7"/>
        <v>6.93</v>
      </c>
      <c r="H43" s="36">
        <f t="shared" si="5"/>
        <v>8.66</v>
      </c>
      <c r="I43" s="36">
        <f t="shared" si="3"/>
        <v>282.49</v>
      </c>
      <c r="J43" s="29" t="s">
        <v>3622</v>
      </c>
      <c r="K43" s="37">
        <v>6.93</v>
      </c>
      <c r="M43" s="38">
        <v>6.93</v>
      </c>
      <c r="N43" s="39">
        <f t="shared" si="4"/>
        <v>0.25</v>
      </c>
      <c r="S43" s="13">
        <v>32.619999999999997</v>
      </c>
    </row>
    <row r="44" spans="1:20" ht="22.5" x14ac:dyDescent="0.25">
      <c r="A44" s="32" t="s">
        <v>90</v>
      </c>
      <c r="B44" s="33" t="s">
        <v>2179</v>
      </c>
      <c r="C44" s="32" t="s">
        <v>1</v>
      </c>
      <c r="D44" s="32" t="s">
        <v>2963</v>
      </c>
      <c r="E44" s="34">
        <f t="shared" si="8"/>
        <v>1.63</v>
      </c>
      <c r="F44" s="35" t="s">
        <v>19</v>
      </c>
      <c r="G44" s="34">
        <f t="shared" si="7"/>
        <v>867.92</v>
      </c>
      <c r="H44" s="36">
        <f t="shared" si="5"/>
        <v>1084.9000000000001</v>
      </c>
      <c r="I44" s="36">
        <f t="shared" si="3"/>
        <v>1768.39</v>
      </c>
      <c r="J44" s="29" t="s">
        <v>3622</v>
      </c>
      <c r="K44" s="37">
        <v>867.92</v>
      </c>
      <c r="M44" s="38">
        <v>867.92</v>
      </c>
      <c r="N44" s="39">
        <f t="shared" si="4"/>
        <v>0.25</v>
      </c>
      <c r="S44" s="13">
        <v>1.63</v>
      </c>
    </row>
    <row r="45" spans="1:20" ht="22.5" x14ac:dyDescent="0.25">
      <c r="A45" s="32" t="s">
        <v>91</v>
      </c>
      <c r="B45" s="33" t="s">
        <v>2180</v>
      </c>
      <c r="C45" s="32" t="s">
        <v>1</v>
      </c>
      <c r="D45" s="32" t="s">
        <v>2964</v>
      </c>
      <c r="E45" s="34">
        <f t="shared" si="8"/>
        <v>177.92</v>
      </c>
      <c r="F45" s="35" t="s">
        <v>18</v>
      </c>
      <c r="G45" s="34">
        <f t="shared" si="7"/>
        <v>82.91</v>
      </c>
      <c r="H45" s="36">
        <f t="shared" si="5"/>
        <v>103.64</v>
      </c>
      <c r="I45" s="36">
        <f t="shared" si="3"/>
        <v>18439.63</v>
      </c>
      <c r="J45" s="29" t="s">
        <v>3622</v>
      </c>
      <c r="K45" s="37">
        <v>82.91</v>
      </c>
      <c r="M45" s="38">
        <v>82.91</v>
      </c>
      <c r="N45" s="39">
        <f t="shared" si="4"/>
        <v>0.25</v>
      </c>
      <c r="S45" s="13">
        <v>177.92</v>
      </c>
    </row>
    <row r="46" spans="1:20" ht="24" customHeight="1" x14ac:dyDescent="0.25">
      <c r="A46" s="32" t="s">
        <v>92</v>
      </c>
      <c r="B46" s="33" t="s">
        <v>2181</v>
      </c>
      <c r="C46" s="32" t="s">
        <v>1</v>
      </c>
      <c r="D46" s="32" t="s">
        <v>2965</v>
      </c>
      <c r="E46" s="34">
        <f t="shared" si="8"/>
        <v>64</v>
      </c>
      <c r="F46" s="35" t="s">
        <v>23</v>
      </c>
      <c r="G46" s="34">
        <f t="shared" si="7"/>
        <v>20.8</v>
      </c>
      <c r="H46" s="36">
        <f t="shared" si="5"/>
        <v>26</v>
      </c>
      <c r="I46" s="36">
        <f t="shared" si="3"/>
        <v>1664</v>
      </c>
      <c r="J46" s="29" t="s">
        <v>3622</v>
      </c>
      <c r="K46" s="37">
        <v>20.8</v>
      </c>
      <c r="M46" s="38">
        <v>20.8</v>
      </c>
      <c r="N46" s="39">
        <f t="shared" si="4"/>
        <v>0.25</v>
      </c>
      <c r="S46" s="13">
        <v>64</v>
      </c>
    </row>
    <row r="47" spans="1:20" ht="24" customHeight="1" x14ac:dyDescent="0.25">
      <c r="A47" s="32" t="s">
        <v>93</v>
      </c>
      <c r="B47" s="33" t="s">
        <v>2182</v>
      </c>
      <c r="C47" s="32" t="s">
        <v>1</v>
      </c>
      <c r="D47" s="32" t="s">
        <v>2966</v>
      </c>
      <c r="E47" s="34">
        <f t="shared" si="8"/>
        <v>13</v>
      </c>
      <c r="F47" s="35" t="s">
        <v>23</v>
      </c>
      <c r="G47" s="34">
        <f t="shared" si="7"/>
        <v>18.41</v>
      </c>
      <c r="H47" s="36">
        <f t="shared" si="5"/>
        <v>23.01</v>
      </c>
      <c r="I47" s="36">
        <f t="shared" si="3"/>
        <v>299.13</v>
      </c>
      <c r="J47" s="29" t="s">
        <v>3622</v>
      </c>
      <c r="K47" s="37">
        <v>18.41</v>
      </c>
      <c r="M47" s="38">
        <v>18.41</v>
      </c>
      <c r="N47" s="39">
        <f t="shared" si="4"/>
        <v>0.25</v>
      </c>
      <c r="S47" s="13">
        <v>13</v>
      </c>
    </row>
    <row r="48" spans="1:20" ht="24" customHeight="1" x14ac:dyDescent="0.25">
      <c r="A48" s="32" t="s">
        <v>94</v>
      </c>
      <c r="B48" s="33" t="s">
        <v>2183</v>
      </c>
      <c r="C48" s="32" t="s">
        <v>1</v>
      </c>
      <c r="D48" s="32" t="s">
        <v>2967</v>
      </c>
      <c r="E48" s="34">
        <f t="shared" si="8"/>
        <v>1502</v>
      </c>
      <c r="F48" s="35" t="s">
        <v>23</v>
      </c>
      <c r="G48" s="34">
        <f t="shared" si="7"/>
        <v>14.16</v>
      </c>
      <c r="H48" s="36">
        <f t="shared" si="5"/>
        <v>17.7</v>
      </c>
      <c r="I48" s="36">
        <f t="shared" si="3"/>
        <v>26585.4</v>
      </c>
      <c r="J48" s="29" t="s">
        <v>3622</v>
      </c>
      <c r="K48" s="37">
        <v>14.16</v>
      </c>
      <c r="M48" s="38">
        <v>14.16</v>
      </c>
      <c r="N48" s="39">
        <f t="shared" si="4"/>
        <v>0.25</v>
      </c>
      <c r="S48" s="13">
        <v>1502</v>
      </c>
    </row>
    <row r="49" spans="1:19" ht="22.5" x14ac:dyDescent="0.25">
      <c r="A49" s="32" t="s">
        <v>95</v>
      </c>
      <c r="B49" s="33" t="s">
        <v>2184</v>
      </c>
      <c r="C49" s="32" t="s">
        <v>1</v>
      </c>
      <c r="D49" s="32" t="s">
        <v>2968</v>
      </c>
      <c r="E49" s="34">
        <f t="shared" si="8"/>
        <v>114</v>
      </c>
      <c r="F49" s="35" t="s">
        <v>23</v>
      </c>
      <c r="G49" s="34">
        <f t="shared" si="7"/>
        <v>10.74</v>
      </c>
      <c r="H49" s="36">
        <f t="shared" si="5"/>
        <v>13.43</v>
      </c>
      <c r="I49" s="36">
        <f t="shared" si="3"/>
        <v>1531.02</v>
      </c>
      <c r="J49" s="29" t="s">
        <v>3622</v>
      </c>
      <c r="K49" s="37">
        <v>10.74</v>
      </c>
      <c r="M49" s="38">
        <v>10.74</v>
      </c>
      <c r="N49" s="39">
        <f t="shared" si="4"/>
        <v>0.25</v>
      </c>
      <c r="S49" s="13">
        <v>114</v>
      </c>
    </row>
    <row r="50" spans="1:19" ht="22.5" x14ac:dyDescent="0.25">
      <c r="A50" s="32" t="s">
        <v>96</v>
      </c>
      <c r="B50" s="33" t="s">
        <v>2185</v>
      </c>
      <c r="C50" s="32" t="s">
        <v>1</v>
      </c>
      <c r="D50" s="32" t="s">
        <v>2969</v>
      </c>
      <c r="E50" s="34">
        <f t="shared" si="8"/>
        <v>233</v>
      </c>
      <c r="F50" s="35" t="s">
        <v>23</v>
      </c>
      <c r="G50" s="34">
        <f t="shared" si="7"/>
        <v>10.94</v>
      </c>
      <c r="H50" s="36">
        <f t="shared" si="5"/>
        <v>13.68</v>
      </c>
      <c r="I50" s="36">
        <f t="shared" si="3"/>
        <v>3187.44</v>
      </c>
      <c r="J50" s="29" t="s">
        <v>3622</v>
      </c>
      <c r="K50" s="37">
        <v>10.94</v>
      </c>
      <c r="M50" s="38">
        <v>10.94</v>
      </c>
      <c r="N50" s="39">
        <f t="shared" si="4"/>
        <v>0.25</v>
      </c>
      <c r="S50" s="13">
        <v>233</v>
      </c>
    </row>
    <row r="51" spans="1:19" ht="22.5" x14ac:dyDescent="0.25">
      <c r="A51" s="32" t="s">
        <v>97</v>
      </c>
      <c r="B51" s="33" t="s">
        <v>2186</v>
      </c>
      <c r="C51" s="32" t="s">
        <v>1</v>
      </c>
      <c r="D51" s="32" t="s">
        <v>2970</v>
      </c>
      <c r="E51" s="34">
        <f t="shared" si="8"/>
        <v>25.43</v>
      </c>
      <c r="F51" s="35" t="s">
        <v>19</v>
      </c>
      <c r="G51" s="34">
        <f t="shared" si="7"/>
        <v>826.87</v>
      </c>
      <c r="H51" s="36">
        <f>ROUND(G51*(1+I$5),2)</f>
        <v>1033.5899999999999</v>
      </c>
      <c r="I51" s="36">
        <f t="shared" si="3"/>
        <v>26284.19</v>
      </c>
      <c r="J51" s="29" t="s">
        <v>3622</v>
      </c>
      <c r="K51" s="37">
        <v>826.87</v>
      </c>
      <c r="M51" s="38">
        <v>826.87</v>
      </c>
      <c r="N51" s="39">
        <f t="shared" si="4"/>
        <v>0.25</v>
      </c>
      <c r="S51" s="13">
        <v>25.43</v>
      </c>
    </row>
    <row r="52" spans="1:19" ht="45" x14ac:dyDescent="0.25">
      <c r="A52" s="32" t="s">
        <v>98</v>
      </c>
      <c r="B52" s="33" t="s">
        <v>2187</v>
      </c>
      <c r="C52" s="32" t="s">
        <v>1</v>
      </c>
      <c r="D52" s="32" t="s">
        <v>2971</v>
      </c>
      <c r="E52" s="34">
        <f t="shared" si="8"/>
        <v>171.33</v>
      </c>
      <c r="F52" s="35" t="s">
        <v>19</v>
      </c>
      <c r="G52" s="34">
        <f t="shared" si="7"/>
        <v>20.39</v>
      </c>
      <c r="H52" s="36">
        <f>ROUND(G52*(1+I$5),2)</f>
        <v>25.49</v>
      </c>
      <c r="I52" s="36">
        <f t="shared" si="3"/>
        <v>4367.2</v>
      </c>
      <c r="J52" s="29" t="s">
        <v>3622</v>
      </c>
      <c r="K52" s="37">
        <v>20.39</v>
      </c>
      <c r="M52" s="38">
        <v>20.39</v>
      </c>
      <c r="N52" s="39">
        <f t="shared" si="4"/>
        <v>0.25</v>
      </c>
      <c r="S52" s="13">
        <v>171.33</v>
      </c>
    </row>
    <row r="53" spans="1:19" ht="33.75" x14ac:dyDescent="0.25">
      <c r="A53" s="32" t="s">
        <v>99</v>
      </c>
      <c r="B53" s="33" t="s">
        <v>2188</v>
      </c>
      <c r="C53" s="32" t="s">
        <v>1</v>
      </c>
      <c r="D53" s="32" t="s">
        <v>2972</v>
      </c>
      <c r="E53" s="34">
        <f t="shared" si="8"/>
        <v>35.409999999999997</v>
      </c>
      <c r="F53" s="35" t="s">
        <v>19</v>
      </c>
      <c r="G53" s="34">
        <f t="shared" si="7"/>
        <v>7.25</v>
      </c>
      <c r="H53" s="36">
        <f>ROUND(G53*(1+I$5),2)</f>
        <v>9.06</v>
      </c>
      <c r="I53" s="36">
        <f t="shared" si="3"/>
        <v>320.81</v>
      </c>
      <c r="J53" s="29" t="s">
        <v>3622</v>
      </c>
      <c r="K53" s="37">
        <v>7.25</v>
      </c>
      <c r="M53" s="38">
        <v>7.25</v>
      </c>
      <c r="N53" s="39">
        <f t="shared" si="4"/>
        <v>0.25</v>
      </c>
      <c r="S53" s="13">
        <v>35.409999999999997</v>
      </c>
    </row>
    <row r="54" spans="1:19" ht="22.5" x14ac:dyDescent="0.25">
      <c r="A54" s="32" t="s">
        <v>100</v>
      </c>
      <c r="B54" s="33" t="s">
        <v>2189</v>
      </c>
      <c r="C54" s="32" t="s">
        <v>1</v>
      </c>
      <c r="D54" s="32" t="s">
        <v>2973</v>
      </c>
      <c r="E54" s="34">
        <f t="shared" si="8"/>
        <v>1062.17</v>
      </c>
      <c r="F54" s="35" t="s">
        <v>20</v>
      </c>
      <c r="G54" s="34">
        <f t="shared" si="7"/>
        <v>2.58</v>
      </c>
      <c r="H54" s="36">
        <f t="shared" si="5"/>
        <v>3.23</v>
      </c>
      <c r="I54" s="36">
        <f t="shared" si="3"/>
        <v>3430.81</v>
      </c>
      <c r="J54" s="29" t="s">
        <v>3622</v>
      </c>
      <c r="K54" s="37">
        <v>2.58</v>
      </c>
      <c r="M54" s="38">
        <v>2.58</v>
      </c>
      <c r="N54" s="39">
        <f t="shared" si="4"/>
        <v>0.252</v>
      </c>
      <c r="S54" s="13">
        <v>1062.17</v>
      </c>
    </row>
    <row r="55" spans="1:19" ht="27" customHeight="1" x14ac:dyDescent="0.25">
      <c r="A55" s="32" t="s">
        <v>101</v>
      </c>
      <c r="B55" s="33" t="s">
        <v>2190</v>
      </c>
      <c r="C55" s="32" t="s">
        <v>1</v>
      </c>
      <c r="D55" s="32" t="s">
        <v>2974</v>
      </c>
      <c r="E55" s="34">
        <f t="shared" si="8"/>
        <v>48</v>
      </c>
      <c r="F55" s="35" t="s">
        <v>18</v>
      </c>
      <c r="G55" s="34">
        <f t="shared" si="7"/>
        <v>42.85</v>
      </c>
      <c r="H55" s="36">
        <f t="shared" si="5"/>
        <v>53.56</v>
      </c>
      <c r="I55" s="36">
        <f t="shared" si="3"/>
        <v>2570.88</v>
      </c>
      <c r="J55" s="29" t="s">
        <v>3622</v>
      </c>
      <c r="K55" s="37">
        <v>42.85</v>
      </c>
      <c r="M55" s="38">
        <v>42.85</v>
      </c>
      <c r="N55" s="39">
        <f t="shared" si="4"/>
        <v>0.25</v>
      </c>
      <c r="S55" s="13">
        <v>48</v>
      </c>
    </row>
    <row r="56" spans="1:19" ht="22.5" x14ac:dyDescent="0.25">
      <c r="A56" s="32" t="s">
        <v>102</v>
      </c>
      <c r="B56" s="33" t="s">
        <v>2191</v>
      </c>
      <c r="C56" s="32" t="s">
        <v>1</v>
      </c>
      <c r="D56" s="32" t="s">
        <v>2975</v>
      </c>
      <c r="E56" s="34">
        <f t="shared" si="8"/>
        <v>6.8</v>
      </c>
      <c r="F56" s="35" t="s">
        <v>19</v>
      </c>
      <c r="G56" s="34">
        <f t="shared" si="7"/>
        <v>110.9</v>
      </c>
      <c r="H56" s="36">
        <f t="shared" si="5"/>
        <v>138.63</v>
      </c>
      <c r="I56" s="36">
        <f t="shared" si="3"/>
        <v>942.68</v>
      </c>
      <c r="J56" s="29" t="s">
        <v>3622</v>
      </c>
      <c r="K56" s="37">
        <v>110.9</v>
      </c>
      <c r="M56" s="38">
        <v>110.9</v>
      </c>
      <c r="N56" s="39">
        <f t="shared" si="4"/>
        <v>0.25</v>
      </c>
      <c r="S56" s="13">
        <v>6.8</v>
      </c>
    </row>
    <row r="57" spans="1:19" ht="22.5" x14ac:dyDescent="0.25">
      <c r="A57" s="32" t="s">
        <v>103</v>
      </c>
      <c r="B57" s="33" t="s">
        <v>2192</v>
      </c>
      <c r="C57" s="32" t="s">
        <v>1</v>
      </c>
      <c r="D57" s="32" t="s">
        <v>2976</v>
      </c>
      <c r="E57" s="34">
        <f t="shared" si="8"/>
        <v>27.22</v>
      </c>
      <c r="F57" s="35" t="s">
        <v>19</v>
      </c>
      <c r="G57" s="34">
        <f t="shared" si="7"/>
        <v>57.43</v>
      </c>
      <c r="H57" s="36">
        <f t="shared" si="5"/>
        <v>71.790000000000006</v>
      </c>
      <c r="I57" s="36">
        <f t="shared" si="3"/>
        <v>1954.12</v>
      </c>
      <c r="J57" s="29" t="s">
        <v>3622</v>
      </c>
      <c r="K57" s="37">
        <v>57.43</v>
      </c>
      <c r="M57" s="38">
        <v>57.43</v>
      </c>
      <c r="N57" s="39">
        <f t="shared" si="4"/>
        <v>0.25</v>
      </c>
      <c r="S57" s="13">
        <v>27.22</v>
      </c>
    </row>
    <row r="58" spans="1:19" ht="22.5" x14ac:dyDescent="0.25">
      <c r="A58" s="32" t="s">
        <v>104</v>
      </c>
      <c r="B58" s="33" t="s">
        <v>2179</v>
      </c>
      <c r="C58" s="32" t="s">
        <v>1</v>
      </c>
      <c r="D58" s="32" t="s">
        <v>2963</v>
      </c>
      <c r="E58" s="34">
        <f t="shared" si="8"/>
        <v>4.09</v>
      </c>
      <c r="F58" s="35" t="s">
        <v>19</v>
      </c>
      <c r="G58" s="34">
        <f t="shared" si="7"/>
        <v>867.92</v>
      </c>
      <c r="H58" s="36">
        <f t="shared" si="5"/>
        <v>1084.9000000000001</v>
      </c>
      <c r="I58" s="36">
        <f t="shared" si="3"/>
        <v>4437.24</v>
      </c>
      <c r="J58" s="29" t="s">
        <v>3622</v>
      </c>
      <c r="K58" s="37">
        <v>867.92</v>
      </c>
      <c r="M58" s="38">
        <v>867.92</v>
      </c>
      <c r="N58" s="39">
        <f t="shared" si="4"/>
        <v>0.25</v>
      </c>
      <c r="S58" s="13">
        <v>4.09</v>
      </c>
    </row>
    <row r="59" spans="1:19" ht="22.5" x14ac:dyDescent="0.25">
      <c r="A59" s="32" t="s">
        <v>105</v>
      </c>
      <c r="B59" s="33" t="s">
        <v>2178</v>
      </c>
      <c r="C59" s="32" t="s">
        <v>1</v>
      </c>
      <c r="D59" s="32" t="s">
        <v>2962</v>
      </c>
      <c r="E59" s="34">
        <f t="shared" si="8"/>
        <v>856</v>
      </c>
      <c r="F59" s="35" t="s">
        <v>18</v>
      </c>
      <c r="G59" s="34">
        <f t="shared" si="7"/>
        <v>6.93</v>
      </c>
      <c r="H59" s="36">
        <f t="shared" si="5"/>
        <v>8.66</v>
      </c>
      <c r="I59" s="36">
        <f t="shared" si="3"/>
        <v>7412.96</v>
      </c>
      <c r="J59" s="29" t="s">
        <v>3622</v>
      </c>
      <c r="K59" s="37">
        <v>6.93</v>
      </c>
      <c r="M59" s="38">
        <v>6.93</v>
      </c>
      <c r="N59" s="39">
        <f t="shared" si="4"/>
        <v>0.25</v>
      </c>
      <c r="S59" s="13">
        <v>856</v>
      </c>
    </row>
    <row r="60" spans="1:19" ht="22.5" x14ac:dyDescent="0.25">
      <c r="A60" s="32" t="s">
        <v>106</v>
      </c>
      <c r="B60" s="33" t="s">
        <v>2193</v>
      </c>
      <c r="C60" s="32" t="s">
        <v>1</v>
      </c>
      <c r="D60" s="32" t="s">
        <v>2977</v>
      </c>
      <c r="E60" s="34">
        <f t="shared" si="8"/>
        <v>359</v>
      </c>
      <c r="F60" s="35" t="s">
        <v>23</v>
      </c>
      <c r="G60" s="34">
        <f t="shared" si="7"/>
        <v>17.25</v>
      </c>
      <c r="H60" s="36">
        <f t="shared" si="5"/>
        <v>21.56</v>
      </c>
      <c r="I60" s="36">
        <f t="shared" si="3"/>
        <v>7740.04</v>
      </c>
      <c r="J60" s="29" t="s">
        <v>3622</v>
      </c>
      <c r="K60" s="37">
        <v>17.25</v>
      </c>
      <c r="M60" s="38">
        <v>17.25</v>
      </c>
      <c r="N60" s="39">
        <f t="shared" si="4"/>
        <v>0.25</v>
      </c>
      <c r="S60" s="13">
        <v>359</v>
      </c>
    </row>
    <row r="61" spans="1:19" ht="22.5" x14ac:dyDescent="0.25">
      <c r="A61" s="32" t="s">
        <v>107</v>
      </c>
      <c r="B61" s="33" t="s">
        <v>2194</v>
      </c>
      <c r="C61" s="32" t="s">
        <v>1</v>
      </c>
      <c r="D61" s="32" t="s">
        <v>2978</v>
      </c>
      <c r="E61" s="34">
        <f t="shared" si="8"/>
        <v>97</v>
      </c>
      <c r="F61" s="35" t="s">
        <v>23</v>
      </c>
      <c r="G61" s="34">
        <f t="shared" si="7"/>
        <v>15.73</v>
      </c>
      <c r="H61" s="36">
        <f t="shared" si="5"/>
        <v>19.66</v>
      </c>
      <c r="I61" s="36">
        <f t="shared" si="3"/>
        <v>1907.02</v>
      </c>
      <c r="J61" s="29" t="s">
        <v>3622</v>
      </c>
      <c r="K61" s="37">
        <v>15.73</v>
      </c>
      <c r="M61" s="38">
        <v>15.73</v>
      </c>
      <c r="N61" s="39">
        <f t="shared" si="4"/>
        <v>0.25</v>
      </c>
      <c r="S61" s="13">
        <v>97</v>
      </c>
    </row>
    <row r="62" spans="1:19" ht="22.5" x14ac:dyDescent="0.25">
      <c r="A62" s="32" t="s">
        <v>108</v>
      </c>
      <c r="B62" s="33" t="s">
        <v>2195</v>
      </c>
      <c r="C62" s="32" t="s">
        <v>1</v>
      </c>
      <c r="D62" s="32" t="s">
        <v>2979</v>
      </c>
      <c r="E62" s="34">
        <f t="shared" si="8"/>
        <v>67</v>
      </c>
      <c r="F62" s="35" t="s">
        <v>23</v>
      </c>
      <c r="G62" s="34">
        <f t="shared" si="7"/>
        <v>14.37</v>
      </c>
      <c r="H62" s="36">
        <f t="shared" si="5"/>
        <v>17.96</v>
      </c>
      <c r="I62" s="36">
        <f t="shared" si="3"/>
        <v>1203.32</v>
      </c>
      <c r="J62" s="29" t="s">
        <v>3622</v>
      </c>
      <c r="K62" s="37">
        <v>14.37</v>
      </c>
      <c r="M62" s="38">
        <v>14.37</v>
      </c>
      <c r="N62" s="39">
        <f t="shared" si="4"/>
        <v>0.25</v>
      </c>
      <c r="S62" s="13">
        <v>67</v>
      </c>
    </row>
    <row r="63" spans="1:19" ht="22.5" x14ac:dyDescent="0.25">
      <c r="A63" s="32" t="s">
        <v>109</v>
      </c>
      <c r="B63" s="33" t="s">
        <v>2196</v>
      </c>
      <c r="C63" s="32" t="s">
        <v>1</v>
      </c>
      <c r="D63" s="32" t="s">
        <v>2980</v>
      </c>
      <c r="E63" s="34">
        <f t="shared" si="8"/>
        <v>1203</v>
      </c>
      <c r="F63" s="35" t="s">
        <v>23</v>
      </c>
      <c r="G63" s="34">
        <f t="shared" si="7"/>
        <v>12.72</v>
      </c>
      <c r="H63" s="36">
        <f t="shared" si="5"/>
        <v>15.9</v>
      </c>
      <c r="I63" s="36">
        <f t="shared" si="3"/>
        <v>19127.7</v>
      </c>
      <c r="J63" s="29" t="s">
        <v>3622</v>
      </c>
      <c r="K63" s="37">
        <v>12.72</v>
      </c>
      <c r="M63" s="38">
        <v>12.72</v>
      </c>
      <c r="N63" s="39">
        <f t="shared" si="4"/>
        <v>0.25</v>
      </c>
      <c r="S63" s="13">
        <v>1203</v>
      </c>
    </row>
    <row r="64" spans="1:19" ht="22.5" x14ac:dyDescent="0.25">
      <c r="A64" s="32" t="s">
        <v>110</v>
      </c>
      <c r="B64" s="33" t="s">
        <v>2184</v>
      </c>
      <c r="C64" s="32" t="s">
        <v>1</v>
      </c>
      <c r="D64" s="32" t="s">
        <v>2968</v>
      </c>
      <c r="E64" s="34">
        <f t="shared" si="8"/>
        <v>99</v>
      </c>
      <c r="F64" s="35" t="s">
        <v>23</v>
      </c>
      <c r="G64" s="34">
        <f t="shared" si="7"/>
        <v>10.74</v>
      </c>
      <c r="H64" s="36">
        <f t="shared" si="5"/>
        <v>13.43</v>
      </c>
      <c r="I64" s="36">
        <f t="shared" si="3"/>
        <v>1329.57</v>
      </c>
      <c r="J64" s="29" t="s">
        <v>3622</v>
      </c>
      <c r="K64" s="37">
        <v>10.74</v>
      </c>
      <c r="M64" s="38">
        <v>10.74</v>
      </c>
      <c r="N64" s="39">
        <f t="shared" si="4"/>
        <v>0.25</v>
      </c>
      <c r="S64" s="13">
        <v>99</v>
      </c>
    </row>
    <row r="65" spans="1:19" ht="22.5" x14ac:dyDescent="0.25">
      <c r="A65" s="32" t="s">
        <v>111</v>
      </c>
      <c r="B65" s="33" t="s">
        <v>2197</v>
      </c>
      <c r="C65" s="32" t="s">
        <v>1</v>
      </c>
      <c r="D65" s="32" t="s">
        <v>2981</v>
      </c>
      <c r="E65" s="34">
        <f t="shared" si="8"/>
        <v>13</v>
      </c>
      <c r="F65" s="35" t="s">
        <v>23</v>
      </c>
      <c r="G65" s="34">
        <f t="shared" si="7"/>
        <v>10.02</v>
      </c>
      <c r="H65" s="36">
        <f t="shared" si="5"/>
        <v>12.53</v>
      </c>
      <c r="I65" s="36">
        <f t="shared" si="3"/>
        <v>162.88999999999999</v>
      </c>
      <c r="J65" s="29" t="s">
        <v>3622</v>
      </c>
      <c r="K65" s="37">
        <v>10.02</v>
      </c>
      <c r="M65" s="38">
        <v>10.02</v>
      </c>
      <c r="N65" s="39">
        <f t="shared" si="4"/>
        <v>0.25</v>
      </c>
      <c r="S65" s="13">
        <v>13</v>
      </c>
    </row>
    <row r="66" spans="1:19" ht="22.5" x14ac:dyDescent="0.25">
      <c r="A66" s="32" t="s">
        <v>112</v>
      </c>
      <c r="B66" s="33" t="s">
        <v>2198</v>
      </c>
      <c r="C66" s="32" t="s">
        <v>1</v>
      </c>
      <c r="D66" s="32" t="s">
        <v>2982</v>
      </c>
      <c r="E66" s="34">
        <f t="shared" si="8"/>
        <v>428</v>
      </c>
      <c r="F66" s="35" t="s">
        <v>18</v>
      </c>
      <c r="G66" s="34">
        <f t="shared" si="7"/>
        <v>71.78</v>
      </c>
      <c r="H66" s="36">
        <f t="shared" si="5"/>
        <v>89.73</v>
      </c>
      <c r="I66" s="36">
        <f t="shared" si="3"/>
        <v>38404.44</v>
      </c>
      <c r="J66" s="29" t="s">
        <v>3622</v>
      </c>
      <c r="K66" s="37">
        <v>71.78</v>
      </c>
      <c r="M66" s="38">
        <v>71.78</v>
      </c>
      <c r="N66" s="39">
        <f t="shared" si="4"/>
        <v>0.25</v>
      </c>
      <c r="S66" s="13">
        <v>428</v>
      </c>
    </row>
    <row r="67" spans="1:19" ht="22.5" x14ac:dyDescent="0.25">
      <c r="A67" s="32" t="s">
        <v>113</v>
      </c>
      <c r="B67" s="33" t="s">
        <v>2186</v>
      </c>
      <c r="C67" s="32" t="s">
        <v>1</v>
      </c>
      <c r="D67" s="32" t="s">
        <v>2970</v>
      </c>
      <c r="E67" s="34">
        <f t="shared" si="8"/>
        <v>32.700000000000003</v>
      </c>
      <c r="F67" s="35" t="s">
        <v>19</v>
      </c>
      <c r="G67" s="34">
        <f t="shared" si="7"/>
        <v>826.87</v>
      </c>
      <c r="H67" s="36">
        <f t="shared" si="5"/>
        <v>1033.5899999999999</v>
      </c>
      <c r="I67" s="36">
        <f t="shared" si="3"/>
        <v>33798.39</v>
      </c>
      <c r="J67" s="29" t="s">
        <v>3622</v>
      </c>
      <c r="K67" s="37">
        <v>826.87</v>
      </c>
      <c r="M67" s="38">
        <v>826.87</v>
      </c>
      <c r="N67" s="39">
        <f t="shared" si="4"/>
        <v>0.25</v>
      </c>
      <c r="S67" s="13">
        <v>32.700000000000003</v>
      </c>
    </row>
    <row r="68" spans="1:19" ht="33.75" x14ac:dyDescent="0.25">
      <c r="A68" s="32" t="s">
        <v>114</v>
      </c>
      <c r="B68" s="33" t="s">
        <v>2188</v>
      </c>
      <c r="C68" s="32" t="s">
        <v>1</v>
      </c>
      <c r="D68" s="32" t="s">
        <v>2972</v>
      </c>
      <c r="E68" s="34">
        <f t="shared" si="8"/>
        <v>44.22</v>
      </c>
      <c r="F68" s="35" t="s">
        <v>19</v>
      </c>
      <c r="G68" s="34">
        <f t="shared" si="7"/>
        <v>7.25</v>
      </c>
      <c r="H68" s="36">
        <f t="shared" si="5"/>
        <v>9.06</v>
      </c>
      <c r="I68" s="36">
        <f t="shared" si="3"/>
        <v>400.63</v>
      </c>
      <c r="J68" s="29" t="s">
        <v>3622</v>
      </c>
      <c r="K68" s="37">
        <v>7.25</v>
      </c>
      <c r="M68" s="38">
        <v>7.25</v>
      </c>
      <c r="N68" s="39">
        <f t="shared" si="4"/>
        <v>0.25</v>
      </c>
      <c r="S68" s="13">
        <v>44.22</v>
      </c>
    </row>
    <row r="69" spans="1:19" ht="22.5" x14ac:dyDescent="0.25">
      <c r="A69" s="32" t="s">
        <v>115</v>
      </c>
      <c r="B69" s="33" t="s">
        <v>2189</v>
      </c>
      <c r="C69" s="32" t="s">
        <v>1</v>
      </c>
      <c r="D69" s="32" t="s">
        <v>2973</v>
      </c>
      <c r="E69" s="34">
        <f t="shared" si="8"/>
        <v>1326.68</v>
      </c>
      <c r="F69" s="35" t="s">
        <v>20</v>
      </c>
      <c r="G69" s="34">
        <f t="shared" si="7"/>
        <v>2.58</v>
      </c>
      <c r="H69" s="36">
        <f t="shared" si="5"/>
        <v>3.23</v>
      </c>
      <c r="I69" s="36">
        <f t="shared" si="3"/>
        <v>4285.18</v>
      </c>
      <c r="J69" s="29" t="s">
        <v>3622</v>
      </c>
      <c r="K69" s="37">
        <v>2.58</v>
      </c>
      <c r="M69" s="38">
        <v>2.58</v>
      </c>
      <c r="N69" s="39">
        <f t="shared" si="4"/>
        <v>0.252</v>
      </c>
      <c r="S69" s="13">
        <v>1326.68</v>
      </c>
    </row>
    <row r="70" spans="1:19" ht="26.25" customHeight="1" x14ac:dyDescent="0.25">
      <c r="A70" s="32" t="s">
        <v>116</v>
      </c>
      <c r="B70" s="33" t="s">
        <v>2190</v>
      </c>
      <c r="C70" s="32" t="s">
        <v>1</v>
      </c>
      <c r="D70" s="32" t="s">
        <v>2974</v>
      </c>
      <c r="E70" s="34">
        <f t="shared" si="8"/>
        <v>586.75</v>
      </c>
      <c r="F70" s="35" t="s">
        <v>18</v>
      </c>
      <c r="G70" s="34">
        <f t="shared" si="7"/>
        <v>42.85</v>
      </c>
      <c r="H70" s="36">
        <f t="shared" si="5"/>
        <v>53.56</v>
      </c>
      <c r="I70" s="36">
        <f t="shared" si="3"/>
        <v>31426.33</v>
      </c>
      <c r="J70" s="29" t="s">
        <v>3622</v>
      </c>
      <c r="K70" s="37">
        <v>42.85</v>
      </c>
      <c r="M70" s="38">
        <v>42.85</v>
      </c>
      <c r="N70" s="39">
        <f t="shared" si="4"/>
        <v>0.25</v>
      </c>
      <c r="S70" s="13">
        <v>586.75</v>
      </c>
    </row>
    <row r="71" spans="1:19" ht="33.75" x14ac:dyDescent="0.25">
      <c r="A71" s="32" t="s">
        <v>117</v>
      </c>
      <c r="B71" s="33" t="s">
        <v>2199</v>
      </c>
      <c r="C71" s="32" t="s">
        <v>1</v>
      </c>
      <c r="D71" s="32" t="s">
        <v>2983</v>
      </c>
      <c r="E71" s="34">
        <f t="shared" si="8"/>
        <v>242</v>
      </c>
      <c r="F71" s="35" t="s">
        <v>18</v>
      </c>
      <c r="G71" s="34">
        <f t="shared" si="7"/>
        <v>66.349999999999994</v>
      </c>
      <c r="H71" s="36">
        <f t="shared" si="5"/>
        <v>82.94</v>
      </c>
      <c r="I71" s="36">
        <f t="shared" si="3"/>
        <v>20071.48</v>
      </c>
      <c r="J71" s="29" t="s">
        <v>3622</v>
      </c>
      <c r="K71" s="37">
        <v>66.349999999999994</v>
      </c>
      <c r="M71" s="38">
        <v>66.349999999999994</v>
      </c>
      <c r="N71" s="39">
        <f t="shared" si="4"/>
        <v>0.25</v>
      </c>
      <c r="S71" s="13">
        <v>242</v>
      </c>
    </row>
    <row r="72" spans="1:19" ht="22.5" x14ac:dyDescent="0.25">
      <c r="A72" s="32" t="s">
        <v>118</v>
      </c>
      <c r="B72" s="33" t="s">
        <v>2200</v>
      </c>
      <c r="C72" s="32" t="s">
        <v>1</v>
      </c>
      <c r="D72" s="32" t="s">
        <v>2984</v>
      </c>
      <c r="E72" s="34">
        <f t="shared" si="8"/>
        <v>155</v>
      </c>
      <c r="F72" s="35" t="s">
        <v>23</v>
      </c>
      <c r="G72" s="34">
        <f t="shared" si="7"/>
        <v>14.32</v>
      </c>
      <c r="H72" s="36">
        <f>ROUND(G72*(1+I$5),2)</f>
        <v>17.899999999999999</v>
      </c>
      <c r="I72" s="36">
        <f t="shared" si="3"/>
        <v>2774.5</v>
      </c>
      <c r="J72" s="29" t="s">
        <v>3622</v>
      </c>
      <c r="K72" s="37">
        <v>14.32</v>
      </c>
      <c r="M72" s="38">
        <v>14.32</v>
      </c>
      <c r="N72" s="39">
        <f t="shared" si="4"/>
        <v>0.25</v>
      </c>
      <c r="S72" s="13">
        <v>155</v>
      </c>
    </row>
    <row r="73" spans="1:19" ht="22.5" x14ac:dyDescent="0.25">
      <c r="A73" s="32" t="s">
        <v>119</v>
      </c>
      <c r="B73" s="33" t="s">
        <v>2201</v>
      </c>
      <c r="C73" s="32" t="s">
        <v>1</v>
      </c>
      <c r="D73" s="32" t="s">
        <v>2985</v>
      </c>
      <c r="E73" s="34">
        <f t="shared" si="8"/>
        <v>161</v>
      </c>
      <c r="F73" s="35" t="s">
        <v>23</v>
      </c>
      <c r="G73" s="34">
        <f t="shared" si="7"/>
        <v>13.26</v>
      </c>
      <c r="H73" s="36">
        <f>ROUND(G73*(1+I$5),2)</f>
        <v>16.579999999999998</v>
      </c>
      <c r="I73" s="36">
        <f t="shared" si="3"/>
        <v>2669.38</v>
      </c>
      <c r="J73" s="29" t="s">
        <v>3622</v>
      </c>
      <c r="K73" s="37">
        <v>13.26</v>
      </c>
      <c r="M73" s="38">
        <v>13.26</v>
      </c>
      <c r="N73" s="39">
        <f t="shared" si="4"/>
        <v>0.25</v>
      </c>
      <c r="S73" s="13">
        <v>161</v>
      </c>
    </row>
    <row r="74" spans="1:19" ht="22.5" x14ac:dyDescent="0.25">
      <c r="A74" s="32" t="s">
        <v>120</v>
      </c>
      <c r="B74" s="33" t="s">
        <v>2202</v>
      </c>
      <c r="C74" s="32" t="s">
        <v>1</v>
      </c>
      <c r="D74" s="32" t="s">
        <v>2986</v>
      </c>
      <c r="E74" s="34">
        <f t="shared" si="8"/>
        <v>259</v>
      </c>
      <c r="F74" s="35" t="s">
        <v>23</v>
      </c>
      <c r="G74" s="34">
        <f t="shared" si="7"/>
        <v>10.85</v>
      </c>
      <c r="H74" s="36">
        <f>ROUND(G74*(1+I$5),2)</f>
        <v>13.56</v>
      </c>
      <c r="I74" s="36">
        <f t="shared" si="3"/>
        <v>3512.04</v>
      </c>
      <c r="J74" s="29" t="s">
        <v>3622</v>
      </c>
      <c r="K74" s="37">
        <v>10.85</v>
      </c>
      <c r="M74" s="38">
        <v>10.85</v>
      </c>
      <c r="N74" s="39">
        <f t="shared" si="4"/>
        <v>0.25</v>
      </c>
      <c r="S74" s="13">
        <v>259</v>
      </c>
    </row>
    <row r="75" spans="1:19" ht="22.5" x14ac:dyDescent="0.25">
      <c r="A75" s="32" t="s">
        <v>121</v>
      </c>
      <c r="B75" s="33" t="s">
        <v>2203</v>
      </c>
      <c r="C75" s="32" t="s">
        <v>1</v>
      </c>
      <c r="D75" s="32" t="s">
        <v>2987</v>
      </c>
      <c r="E75" s="34">
        <f t="shared" si="8"/>
        <v>345</v>
      </c>
      <c r="F75" s="35" t="s">
        <v>23</v>
      </c>
      <c r="G75" s="34">
        <f t="shared" si="7"/>
        <v>9.0399999999999991</v>
      </c>
      <c r="H75" s="36">
        <f t="shared" si="5"/>
        <v>11.3</v>
      </c>
      <c r="I75" s="36">
        <f t="shared" si="3"/>
        <v>3898.5</v>
      </c>
      <c r="J75" s="29" t="s">
        <v>3622</v>
      </c>
      <c r="K75" s="37">
        <v>9.0399999999999991</v>
      </c>
      <c r="M75" s="38">
        <v>9.0399999999999991</v>
      </c>
      <c r="N75" s="39">
        <f t="shared" si="4"/>
        <v>0.25</v>
      </c>
      <c r="S75" s="13">
        <v>345</v>
      </c>
    </row>
    <row r="76" spans="1:19" ht="22.5" x14ac:dyDescent="0.25">
      <c r="A76" s="32" t="s">
        <v>122</v>
      </c>
      <c r="B76" s="33" t="s">
        <v>2204</v>
      </c>
      <c r="C76" s="32" t="s">
        <v>1</v>
      </c>
      <c r="D76" s="32" t="s">
        <v>2988</v>
      </c>
      <c r="E76" s="34">
        <f t="shared" si="8"/>
        <v>345</v>
      </c>
      <c r="F76" s="35" t="s">
        <v>23</v>
      </c>
      <c r="G76" s="34">
        <f t="shared" si="7"/>
        <v>9.8800000000000008</v>
      </c>
      <c r="H76" s="36">
        <f t="shared" si="5"/>
        <v>12.35</v>
      </c>
      <c r="I76" s="36">
        <f t="shared" si="3"/>
        <v>4260.75</v>
      </c>
      <c r="J76" s="29" t="s">
        <v>3622</v>
      </c>
      <c r="K76" s="37">
        <v>9.8800000000000008</v>
      </c>
      <c r="M76" s="38">
        <v>9.8800000000000008</v>
      </c>
      <c r="N76" s="39">
        <f t="shared" si="4"/>
        <v>0.25</v>
      </c>
      <c r="S76" s="13">
        <v>345</v>
      </c>
    </row>
    <row r="77" spans="1:19" ht="22.5" x14ac:dyDescent="0.25">
      <c r="A77" s="32" t="s">
        <v>123</v>
      </c>
      <c r="B77" s="33" t="s">
        <v>2205</v>
      </c>
      <c r="C77" s="32" t="s">
        <v>2930</v>
      </c>
      <c r="D77" s="32" t="s">
        <v>2989</v>
      </c>
      <c r="E77" s="34">
        <f t="shared" si="8"/>
        <v>14.4</v>
      </c>
      <c r="F77" s="35" t="s">
        <v>19</v>
      </c>
      <c r="G77" s="34">
        <f t="shared" si="7"/>
        <v>732.85</v>
      </c>
      <c r="H77" s="36">
        <f t="shared" si="5"/>
        <v>916.06</v>
      </c>
      <c r="I77" s="36">
        <f t="shared" ref="I77:I140" si="9">ROUND(E77*H77,2)</f>
        <v>13191.26</v>
      </c>
      <c r="J77" s="29" t="s">
        <v>3622</v>
      </c>
      <c r="K77" s="37">
        <v>732.85</v>
      </c>
      <c r="M77" s="38">
        <v>732.85</v>
      </c>
      <c r="N77" s="39">
        <f t="shared" ref="N77:N140" si="10">ROUND(H77/G77,3)-1</f>
        <v>0.25</v>
      </c>
      <c r="S77" s="13">
        <v>14.4</v>
      </c>
    </row>
    <row r="78" spans="1:19" ht="22.5" x14ac:dyDescent="0.25">
      <c r="A78" s="32" t="s">
        <v>124</v>
      </c>
      <c r="B78" s="33" t="s">
        <v>2206</v>
      </c>
      <c r="C78" s="32" t="s">
        <v>1</v>
      </c>
      <c r="D78" s="32" t="s">
        <v>2990</v>
      </c>
      <c r="E78" s="34">
        <f t="shared" si="8"/>
        <v>652</v>
      </c>
      <c r="F78" s="35" t="s">
        <v>18</v>
      </c>
      <c r="G78" s="34">
        <f t="shared" si="7"/>
        <v>122.18</v>
      </c>
      <c r="H78" s="36">
        <f t="shared" ref="H78:H141" si="11">ROUND(G78*(1+I$5),2)</f>
        <v>152.72999999999999</v>
      </c>
      <c r="I78" s="36">
        <f t="shared" si="9"/>
        <v>99579.96</v>
      </c>
      <c r="J78" s="29" t="s">
        <v>3622</v>
      </c>
      <c r="K78" s="37">
        <v>122.18</v>
      </c>
      <c r="M78" s="38">
        <v>122.18</v>
      </c>
      <c r="N78" s="39">
        <f t="shared" si="10"/>
        <v>0.25</v>
      </c>
      <c r="S78" s="13">
        <v>652</v>
      </c>
    </row>
    <row r="79" spans="1:19" ht="22.5" x14ac:dyDescent="0.25">
      <c r="A79" s="32" t="s">
        <v>125</v>
      </c>
      <c r="B79" s="33" t="s">
        <v>2200</v>
      </c>
      <c r="C79" s="32" t="s">
        <v>1</v>
      </c>
      <c r="D79" s="32" t="s">
        <v>2984</v>
      </c>
      <c r="E79" s="34">
        <f t="shared" si="8"/>
        <v>594</v>
      </c>
      <c r="F79" s="35" t="s">
        <v>23</v>
      </c>
      <c r="G79" s="34">
        <f t="shared" si="7"/>
        <v>14.32</v>
      </c>
      <c r="H79" s="36">
        <f t="shared" si="11"/>
        <v>17.899999999999999</v>
      </c>
      <c r="I79" s="36">
        <f t="shared" si="9"/>
        <v>10632.6</v>
      </c>
      <c r="J79" s="29" t="s">
        <v>3622</v>
      </c>
      <c r="K79" s="37">
        <v>14.32</v>
      </c>
      <c r="M79" s="38">
        <v>14.32</v>
      </c>
      <c r="N79" s="39">
        <f t="shared" si="10"/>
        <v>0.25</v>
      </c>
      <c r="S79" s="13">
        <v>594</v>
      </c>
    </row>
    <row r="80" spans="1:19" ht="22.5" x14ac:dyDescent="0.25">
      <c r="A80" s="32" t="s">
        <v>126</v>
      </c>
      <c r="B80" s="33" t="s">
        <v>2201</v>
      </c>
      <c r="C80" s="32" t="s">
        <v>1</v>
      </c>
      <c r="D80" s="32" t="s">
        <v>2985</v>
      </c>
      <c r="E80" s="34">
        <f t="shared" si="8"/>
        <v>74</v>
      </c>
      <c r="F80" s="35" t="s">
        <v>23</v>
      </c>
      <c r="G80" s="34">
        <f t="shared" si="7"/>
        <v>13.26</v>
      </c>
      <c r="H80" s="36">
        <f t="shared" si="11"/>
        <v>16.579999999999998</v>
      </c>
      <c r="I80" s="36">
        <f t="shared" si="9"/>
        <v>1226.92</v>
      </c>
      <c r="J80" s="29" t="s">
        <v>3622</v>
      </c>
      <c r="K80" s="37">
        <v>13.26</v>
      </c>
      <c r="M80" s="38">
        <v>13.26</v>
      </c>
      <c r="N80" s="39">
        <f t="shared" si="10"/>
        <v>0.25</v>
      </c>
      <c r="S80" s="13">
        <v>74</v>
      </c>
    </row>
    <row r="81" spans="1:19" ht="22.5" x14ac:dyDescent="0.25">
      <c r="A81" s="32" t="s">
        <v>127</v>
      </c>
      <c r="B81" s="33" t="s">
        <v>2207</v>
      </c>
      <c r="C81" s="32" t="s">
        <v>1</v>
      </c>
      <c r="D81" s="32" t="s">
        <v>2991</v>
      </c>
      <c r="E81" s="34">
        <f t="shared" si="8"/>
        <v>1070</v>
      </c>
      <c r="F81" s="35" t="s">
        <v>23</v>
      </c>
      <c r="G81" s="34">
        <f t="shared" si="7"/>
        <v>12.26</v>
      </c>
      <c r="H81" s="36">
        <f t="shared" si="11"/>
        <v>15.33</v>
      </c>
      <c r="I81" s="36">
        <f t="shared" si="9"/>
        <v>16403.099999999999</v>
      </c>
      <c r="J81" s="29" t="s">
        <v>3622</v>
      </c>
      <c r="K81" s="37">
        <v>12.26</v>
      </c>
      <c r="M81" s="38">
        <v>12.26</v>
      </c>
      <c r="N81" s="39">
        <f t="shared" si="10"/>
        <v>0.25</v>
      </c>
      <c r="S81" s="13">
        <v>1070</v>
      </c>
    </row>
    <row r="82" spans="1:19" ht="22.5" x14ac:dyDescent="0.25">
      <c r="A82" s="32" t="s">
        <v>128</v>
      </c>
      <c r="B82" s="33" t="s">
        <v>2202</v>
      </c>
      <c r="C82" s="32" t="s">
        <v>1</v>
      </c>
      <c r="D82" s="32" t="s">
        <v>2986</v>
      </c>
      <c r="E82" s="34">
        <f t="shared" si="8"/>
        <v>1230</v>
      </c>
      <c r="F82" s="35" t="s">
        <v>23</v>
      </c>
      <c r="G82" s="34">
        <f t="shared" si="7"/>
        <v>10.85</v>
      </c>
      <c r="H82" s="36">
        <f t="shared" si="11"/>
        <v>13.56</v>
      </c>
      <c r="I82" s="36">
        <f t="shared" si="9"/>
        <v>16678.8</v>
      </c>
      <c r="J82" s="29" t="s">
        <v>3622</v>
      </c>
      <c r="K82" s="37">
        <v>10.85</v>
      </c>
      <c r="M82" s="38">
        <v>10.85</v>
      </c>
      <c r="N82" s="39">
        <f t="shared" si="10"/>
        <v>0.25</v>
      </c>
      <c r="S82" s="13">
        <v>1230</v>
      </c>
    </row>
    <row r="83" spans="1:19" ht="22.5" x14ac:dyDescent="0.25">
      <c r="A83" s="32" t="s">
        <v>129</v>
      </c>
      <c r="B83" s="33" t="s">
        <v>2203</v>
      </c>
      <c r="C83" s="32" t="s">
        <v>1</v>
      </c>
      <c r="D83" s="32" t="s">
        <v>2987</v>
      </c>
      <c r="E83" s="34">
        <f t="shared" si="8"/>
        <v>664</v>
      </c>
      <c r="F83" s="35" t="s">
        <v>23</v>
      </c>
      <c r="G83" s="34">
        <f t="shared" si="7"/>
        <v>9.0399999999999991</v>
      </c>
      <c r="H83" s="36">
        <f t="shared" si="11"/>
        <v>11.3</v>
      </c>
      <c r="I83" s="36">
        <f t="shared" si="9"/>
        <v>7503.2</v>
      </c>
      <c r="J83" s="29" t="s">
        <v>3622</v>
      </c>
      <c r="K83" s="37">
        <v>9.0399999999999991</v>
      </c>
      <c r="M83" s="38">
        <v>9.0399999999999991</v>
      </c>
      <c r="N83" s="39">
        <f t="shared" si="10"/>
        <v>0.25</v>
      </c>
      <c r="S83" s="13">
        <v>664</v>
      </c>
    </row>
    <row r="84" spans="1:19" ht="22.5" x14ac:dyDescent="0.25">
      <c r="A84" s="32" t="s">
        <v>130</v>
      </c>
      <c r="B84" s="33" t="s">
        <v>2208</v>
      </c>
      <c r="C84" s="32" t="s">
        <v>1</v>
      </c>
      <c r="D84" s="32" t="s">
        <v>2992</v>
      </c>
      <c r="E84" s="34">
        <f t="shared" si="8"/>
        <v>432</v>
      </c>
      <c r="F84" s="35" t="s">
        <v>23</v>
      </c>
      <c r="G84" s="34">
        <f t="shared" si="7"/>
        <v>8.7100000000000009</v>
      </c>
      <c r="H84" s="36">
        <f t="shared" si="11"/>
        <v>10.89</v>
      </c>
      <c r="I84" s="36">
        <f t="shared" si="9"/>
        <v>4704.4799999999996</v>
      </c>
      <c r="J84" s="29" t="s">
        <v>3622</v>
      </c>
      <c r="K84" s="37">
        <v>8.7100000000000009</v>
      </c>
      <c r="M84" s="38">
        <v>8.7100000000000009</v>
      </c>
      <c r="N84" s="39">
        <f t="shared" si="10"/>
        <v>0.25</v>
      </c>
      <c r="S84" s="13">
        <v>432</v>
      </c>
    </row>
    <row r="85" spans="1:19" ht="22.5" x14ac:dyDescent="0.25">
      <c r="A85" s="32" t="s">
        <v>131</v>
      </c>
      <c r="B85" s="33" t="s">
        <v>2204</v>
      </c>
      <c r="C85" s="32" t="s">
        <v>1</v>
      </c>
      <c r="D85" s="32" t="s">
        <v>2988</v>
      </c>
      <c r="E85" s="34">
        <f t="shared" si="8"/>
        <v>1118</v>
      </c>
      <c r="F85" s="35" t="s">
        <v>23</v>
      </c>
      <c r="G85" s="34">
        <f t="shared" si="7"/>
        <v>9.8800000000000008</v>
      </c>
      <c r="H85" s="36">
        <f t="shared" si="11"/>
        <v>12.35</v>
      </c>
      <c r="I85" s="36">
        <f t="shared" si="9"/>
        <v>13807.3</v>
      </c>
      <c r="J85" s="29" t="s">
        <v>3622</v>
      </c>
      <c r="K85" s="37">
        <v>9.8800000000000008</v>
      </c>
      <c r="M85" s="38">
        <v>9.8800000000000008</v>
      </c>
      <c r="N85" s="39">
        <f t="shared" si="10"/>
        <v>0.25</v>
      </c>
      <c r="S85" s="13">
        <v>1118</v>
      </c>
    </row>
    <row r="86" spans="1:19" ht="22.5" x14ac:dyDescent="0.25">
      <c r="A86" s="32" t="s">
        <v>132</v>
      </c>
      <c r="B86" s="33" t="s">
        <v>2209</v>
      </c>
      <c r="C86" s="32" t="s">
        <v>1</v>
      </c>
      <c r="D86" s="32" t="s">
        <v>2993</v>
      </c>
      <c r="E86" s="34">
        <f t="shared" si="8"/>
        <v>350</v>
      </c>
      <c r="F86" s="35" t="s">
        <v>23</v>
      </c>
      <c r="G86" s="34">
        <f t="shared" si="7"/>
        <v>9.75</v>
      </c>
      <c r="H86" s="36">
        <f t="shared" si="11"/>
        <v>12.19</v>
      </c>
      <c r="I86" s="36">
        <f t="shared" si="9"/>
        <v>4266.5</v>
      </c>
      <c r="J86" s="29" t="s">
        <v>3622</v>
      </c>
      <c r="K86" s="37">
        <v>9.75</v>
      </c>
      <c r="M86" s="38">
        <v>9.75</v>
      </c>
      <c r="N86" s="39">
        <f t="shared" si="10"/>
        <v>0.25</v>
      </c>
      <c r="S86" s="13">
        <v>350</v>
      </c>
    </row>
    <row r="87" spans="1:19" ht="22.5" x14ac:dyDescent="0.25">
      <c r="A87" s="32" t="s">
        <v>133</v>
      </c>
      <c r="B87" s="33" t="s">
        <v>2205</v>
      </c>
      <c r="C87" s="32" t="s">
        <v>2930</v>
      </c>
      <c r="D87" s="32" t="s">
        <v>2989</v>
      </c>
      <c r="E87" s="34">
        <f t="shared" si="8"/>
        <v>64</v>
      </c>
      <c r="F87" s="35" t="s">
        <v>19</v>
      </c>
      <c r="G87" s="34">
        <f t="shared" si="7"/>
        <v>732.85</v>
      </c>
      <c r="H87" s="36">
        <f t="shared" si="11"/>
        <v>916.06</v>
      </c>
      <c r="I87" s="36">
        <f t="shared" si="9"/>
        <v>58627.839999999997</v>
      </c>
      <c r="J87" s="29" t="s">
        <v>3622</v>
      </c>
      <c r="K87" s="37">
        <v>732.85</v>
      </c>
      <c r="M87" s="38">
        <v>732.85</v>
      </c>
      <c r="N87" s="39">
        <f t="shared" si="10"/>
        <v>0.25</v>
      </c>
      <c r="S87" s="13">
        <v>64</v>
      </c>
    </row>
    <row r="88" spans="1:19" ht="22.5" x14ac:dyDescent="0.25">
      <c r="A88" s="32" t="s">
        <v>134</v>
      </c>
      <c r="B88" s="33" t="s">
        <v>2210</v>
      </c>
      <c r="C88" s="32" t="s">
        <v>1</v>
      </c>
      <c r="D88" s="32" t="s">
        <v>2994</v>
      </c>
      <c r="E88" s="34">
        <f t="shared" si="8"/>
        <v>79</v>
      </c>
      <c r="F88" s="35" t="s">
        <v>23</v>
      </c>
      <c r="G88" s="34">
        <f t="shared" si="7"/>
        <v>13.7</v>
      </c>
      <c r="H88" s="36">
        <f t="shared" si="11"/>
        <v>17.13</v>
      </c>
      <c r="I88" s="36">
        <f t="shared" si="9"/>
        <v>1353.27</v>
      </c>
      <c r="J88" s="29" t="s">
        <v>3622</v>
      </c>
      <c r="K88" s="37">
        <v>13.7</v>
      </c>
      <c r="M88" s="38">
        <v>13.7</v>
      </c>
      <c r="N88" s="39">
        <f t="shared" si="10"/>
        <v>0.25</v>
      </c>
      <c r="S88" s="13">
        <v>79</v>
      </c>
    </row>
    <row r="89" spans="1:19" ht="22.5" x14ac:dyDescent="0.25">
      <c r="A89" s="32" t="s">
        <v>135</v>
      </c>
      <c r="B89" s="33" t="s">
        <v>2211</v>
      </c>
      <c r="C89" s="32" t="s">
        <v>1</v>
      </c>
      <c r="D89" s="32" t="s">
        <v>2995</v>
      </c>
      <c r="E89" s="34">
        <f t="shared" si="8"/>
        <v>1131</v>
      </c>
      <c r="F89" s="35" t="s">
        <v>23</v>
      </c>
      <c r="G89" s="34">
        <f t="shared" si="7"/>
        <v>17.46</v>
      </c>
      <c r="H89" s="36">
        <f t="shared" si="11"/>
        <v>21.83</v>
      </c>
      <c r="I89" s="36">
        <f t="shared" si="9"/>
        <v>24689.73</v>
      </c>
      <c r="J89" s="29" t="s">
        <v>3622</v>
      </c>
      <c r="K89" s="37">
        <v>17.46</v>
      </c>
      <c r="M89" s="38">
        <v>17.46</v>
      </c>
      <c r="N89" s="39">
        <f t="shared" si="10"/>
        <v>0.25</v>
      </c>
      <c r="S89" s="13">
        <v>1131</v>
      </c>
    </row>
    <row r="90" spans="1:19" ht="22.5" x14ac:dyDescent="0.25">
      <c r="A90" s="32" t="s">
        <v>136</v>
      </c>
      <c r="B90" s="33" t="s">
        <v>2212</v>
      </c>
      <c r="C90" s="32" t="s">
        <v>1</v>
      </c>
      <c r="D90" s="32" t="s">
        <v>2996</v>
      </c>
      <c r="E90" s="34">
        <f t="shared" si="8"/>
        <v>1208</v>
      </c>
      <c r="F90" s="35" t="s">
        <v>23</v>
      </c>
      <c r="G90" s="34">
        <f t="shared" si="7"/>
        <v>15.86</v>
      </c>
      <c r="H90" s="36">
        <f t="shared" si="11"/>
        <v>19.829999999999998</v>
      </c>
      <c r="I90" s="36">
        <f t="shared" si="9"/>
        <v>23954.639999999999</v>
      </c>
      <c r="J90" s="29" t="s">
        <v>3622</v>
      </c>
      <c r="K90" s="37">
        <v>15.86</v>
      </c>
      <c r="M90" s="38">
        <v>15.86</v>
      </c>
      <c r="N90" s="39">
        <f t="shared" si="10"/>
        <v>0.25</v>
      </c>
      <c r="S90" s="13">
        <v>1208</v>
      </c>
    </row>
    <row r="91" spans="1:19" ht="22.5" x14ac:dyDescent="0.25">
      <c r="A91" s="32" t="s">
        <v>137</v>
      </c>
      <c r="B91" s="33" t="s">
        <v>2213</v>
      </c>
      <c r="C91" s="32" t="s">
        <v>1</v>
      </c>
      <c r="D91" s="32" t="s">
        <v>2997</v>
      </c>
      <c r="E91" s="34">
        <f t="shared" si="8"/>
        <v>1310</v>
      </c>
      <c r="F91" s="35" t="s">
        <v>22</v>
      </c>
      <c r="G91" s="34">
        <f t="shared" si="7"/>
        <v>18.97</v>
      </c>
      <c r="H91" s="36">
        <f t="shared" si="11"/>
        <v>23.71</v>
      </c>
      <c r="I91" s="36">
        <f t="shared" si="9"/>
        <v>31060.1</v>
      </c>
      <c r="J91" s="29" t="s">
        <v>3622</v>
      </c>
      <c r="K91" s="37">
        <v>18.97</v>
      </c>
      <c r="M91" s="38">
        <v>18.97</v>
      </c>
      <c r="N91" s="39">
        <f t="shared" si="10"/>
        <v>0.25</v>
      </c>
      <c r="S91" s="13">
        <v>1310</v>
      </c>
    </row>
    <row r="92" spans="1:19" ht="22.5" x14ac:dyDescent="0.25">
      <c r="A92" s="32" t="s">
        <v>138</v>
      </c>
      <c r="B92" s="33" t="s">
        <v>2205</v>
      </c>
      <c r="C92" s="32" t="s">
        <v>2930</v>
      </c>
      <c r="D92" s="32" t="s">
        <v>2989</v>
      </c>
      <c r="E92" s="34">
        <f t="shared" si="8"/>
        <v>40.14</v>
      </c>
      <c r="F92" s="35" t="s">
        <v>19</v>
      </c>
      <c r="G92" s="34">
        <f t="shared" si="7"/>
        <v>732.85</v>
      </c>
      <c r="H92" s="36">
        <f t="shared" si="11"/>
        <v>916.06</v>
      </c>
      <c r="I92" s="36">
        <f t="shared" si="9"/>
        <v>36770.65</v>
      </c>
      <c r="J92" s="29" t="s">
        <v>3622</v>
      </c>
      <c r="K92" s="37">
        <v>732.85</v>
      </c>
      <c r="M92" s="38">
        <v>732.85</v>
      </c>
      <c r="N92" s="39">
        <f t="shared" si="10"/>
        <v>0.25</v>
      </c>
      <c r="S92" s="13">
        <v>40.14</v>
      </c>
    </row>
    <row r="93" spans="1:19" ht="22.5" x14ac:dyDescent="0.25">
      <c r="A93" s="32" t="s">
        <v>139</v>
      </c>
      <c r="B93" s="33" t="s">
        <v>2206</v>
      </c>
      <c r="C93" s="32" t="s">
        <v>1</v>
      </c>
      <c r="D93" s="32" t="s">
        <v>2990</v>
      </c>
      <c r="E93" s="34">
        <f t="shared" si="8"/>
        <v>142</v>
      </c>
      <c r="F93" s="35" t="s">
        <v>18</v>
      </c>
      <c r="G93" s="34">
        <f t="shared" ref="G93:G156" si="12">ROUND(K93*(100%-I$7),2)</f>
        <v>122.18</v>
      </c>
      <c r="H93" s="36">
        <f t="shared" si="11"/>
        <v>152.72999999999999</v>
      </c>
      <c r="I93" s="36">
        <f t="shared" si="9"/>
        <v>21687.66</v>
      </c>
      <c r="J93" s="29" t="s">
        <v>3622</v>
      </c>
      <c r="K93" s="37">
        <v>122.18</v>
      </c>
      <c r="M93" s="38">
        <v>122.18</v>
      </c>
      <c r="N93" s="39">
        <f t="shared" si="10"/>
        <v>0.25</v>
      </c>
      <c r="S93" s="13">
        <v>142</v>
      </c>
    </row>
    <row r="94" spans="1:19" ht="22.5" x14ac:dyDescent="0.25">
      <c r="A94" s="32" t="s">
        <v>140</v>
      </c>
      <c r="B94" s="33" t="s">
        <v>2210</v>
      </c>
      <c r="C94" s="32" t="s">
        <v>1</v>
      </c>
      <c r="D94" s="32" t="s">
        <v>2994</v>
      </c>
      <c r="E94" s="34">
        <f t="shared" si="8"/>
        <v>21</v>
      </c>
      <c r="F94" s="35" t="s">
        <v>23</v>
      </c>
      <c r="G94" s="34">
        <f t="shared" si="12"/>
        <v>13.7</v>
      </c>
      <c r="H94" s="36">
        <f t="shared" si="11"/>
        <v>17.13</v>
      </c>
      <c r="I94" s="36">
        <f t="shared" si="9"/>
        <v>359.73</v>
      </c>
      <c r="J94" s="29" t="s">
        <v>3622</v>
      </c>
      <c r="K94" s="37">
        <v>13.7</v>
      </c>
      <c r="M94" s="38">
        <v>13.7</v>
      </c>
      <c r="N94" s="39">
        <f t="shared" si="10"/>
        <v>0.25</v>
      </c>
      <c r="S94" s="13">
        <v>21</v>
      </c>
    </row>
    <row r="95" spans="1:19" ht="22.5" x14ac:dyDescent="0.25">
      <c r="A95" s="32" t="s">
        <v>141</v>
      </c>
      <c r="B95" s="33" t="s">
        <v>2214</v>
      </c>
      <c r="C95" s="32" t="s">
        <v>1</v>
      </c>
      <c r="D95" s="32" t="s">
        <v>2998</v>
      </c>
      <c r="E95" s="34">
        <f t="shared" si="8"/>
        <v>1209</v>
      </c>
      <c r="F95" s="35" t="s">
        <v>23</v>
      </c>
      <c r="G95" s="34">
        <f t="shared" si="12"/>
        <v>12.65</v>
      </c>
      <c r="H95" s="36">
        <f t="shared" si="11"/>
        <v>15.81</v>
      </c>
      <c r="I95" s="36">
        <f t="shared" si="9"/>
        <v>19114.29</v>
      </c>
      <c r="J95" s="29" t="s">
        <v>3622</v>
      </c>
      <c r="K95" s="37">
        <v>12.65</v>
      </c>
      <c r="M95" s="38">
        <v>12.65</v>
      </c>
      <c r="N95" s="39">
        <f t="shared" si="10"/>
        <v>0.25</v>
      </c>
      <c r="S95" s="13">
        <v>1209</v>
      </c>
    </row>
    <row r="96" spans="1:19" ht="22.5" x14ac:dyDescent="0.25">
      <c r="A96" s="32" t="s">
        <v>142</v>
      </c>
      <c r="B96" s="33" t="s">
        <v>2215</v>
      </c>
      <c r="C96" s="32" t="s">
        <v>1</v>
      </c>
      <c r="D96" s="32" t="s">
        <v>2999</v>
      </c>
      <c r="E96" s="34">
        <f t="shared" si="8"/>
        <v>71</v>
      </c>
      <c r="F96" s="35" t="s">
        <v>23</v>
      </c>
      <c r="G96" s="34">
        <f t="shared" si="12"/>
        <v>11.7</v>
      </c>
      <c r="H96" s="36">
        <f t="shared" si="11"/>
        <v>14.63</v>
      </c>
      <c r="I96" s="36">
        <f t="shared" si="9"/>
        <v>1038.73</v>
      </c>
      <c r="J96" s="29" t="s">
        <v>3622</v>
      </c>
      <c r="K96" s="37">
        <v>11.7</v>
      </c>
      <c r="M96" s="38">
        <v>11.7</v>
      </c>
      <c r="N96" s="39">
        <f t="shared" si="10"/>
        <v>0.25</v>
      </c>
      <c r="S96" s="13">
        <v>71</v>
      </c>
    </row>
    <row r="97" spans="1:19" ht="22.5" x14ac:dyDescent="0.25">
      <c r="A97" s="32" t="s">
        <v>143</v>
      </c>
      <c r="B97" s="33" t="s">
        <v>2205</v>
      </c>
      <c r="C97" s="32" t="s">
        <v>2930</v>
      </c>
      <c r="D97" s="32" t="s">
        <v>2989</v>
      </c>
      <c r="E97" s="34">
        <f t="shared" si="8"/>
        <v>17.04</v>
      </c>
      <c r="F97" s="35" t="s">
        <v>19</v>
      </c>
      <c r="G97" s="34">
        <f t="shared" si="12"/>
        <v>732.85</v>
      </c>
      <c r="H97" s="36">
        <f>ROUND(G97*(1+I$5),2)</f>
        <v>916.06</v>
      </c>
      <c r="I97" s="36">
        <f t="shared" si="9"/>
        <v>15609.66</v>
      </c>
      <c r="J97" s="29" t="s">
        <v>3622</v>
      </c>
      <c r="K97" s="37">
        <v>732.85</v>
      </c>
      <c r="M97" s="38">
        <v>732.85</v>
      </c>
      <c r="N97" s="39">
        <f t="shared" si="10"/>
        <v>0.25</v>
      </c>
      <c r="S97" s="13">
        <v>17.04</v>
      </c>
    </row>
    <row r="98" spans="1:19" ht="33.75" x14ac:dyDescent="0.25">
      <c r="A98" s="32" t="s">
        <v>144</v>
      </c>
      <c r="B98" s="33" t="s">
        <v>2216</v>
      </c>
      <c r="C98" s="32" t="s">
        <v>1</v>
      </c>
      <c r="D98" s="32" t="s">
        <v>3000</v>
      </c>
      <c r="E98" s="34">
        <f t="shared" si="8"/>
        <v>623.29</v>
      </c>
      <c r="F98" s="35" t="s">
        <v>18</v>
      </c>
      <c r="G98" s="34">
        <f t="shared" si="12"/>
        <v>98.08</v>
      </c>
      <c r="H98" s="36">
        <f>ROUND(G98*(1+I$5),2)</f>
        <v>122.6</v>
      </c>
      <c r="I98" s="36">
        <f t="shared" si="9"/>
        <v>76415.350000000006</v>
      </c>
      <c r="J98" s="29" t="s">
        <v>3622</v>
      </c>
      <c r="K98" s="37">
        <v>98.08</v>
      </c>
      <c r="M98" s="38">
        <v>98.08</v>
      </c>
      <c r="N98" s="39">
        <f t="shared" si="10"/>
        <v>0.25</v>
      </c>
      <c r="S98" s="13">
        <v>623.29</v>
      </c>
    </row>
    <row r="99" spans="1:19" ht="33.75" x14ac:dyDescent="0.25">
      <c r="A99" s="32" t="s">
        <v>145</v>
      </c>
      <c r="B99" s="33" t="s">
        <v>2217</v>
      </c>
      <c r="C99" s="32" t="s">
        <v>1</v>
      </c>
      <c r="D99" s="32" t="s">
        <v>3001</v>
      </c>
      <c r="E99" s="34">
        <f t="shared" si="8"/>
        <v>461.67</v>
      </c>
      <c r="F99" s="35" t="s">
        <v>18</v>
      </c>
      <c r="G99" s="34">
        <f t="shared" si="12"/>
        <v>105.72</v>
      </c>
      <c r="H99" s="36">
        <f t="shared" si="11"/>
        <v>132.15</v>
      </c>
      <c r="I99" s="36">
        <f t="shared" si="9"/>
        <v>61009.69</v>
      </c>
      <c r="J99" s="29" t="s">
        <v>3622</v>
      </c>
      <c r="K99" s="37">
        <v>105.72</v>
      </c>
      <c r="M99" s="38">
        <v>105.72</v>
      </c>
      <c r="N99" s="39">
        <f t="shared" si="10"/>
        <v>0.25</v>
      </c>
      <c r="S99" s="13">
        <v>461.67</v>
      </c>
    </row>
    <row r="100" spans="1:19" ht="22.5" x14ac:dyDescent="0.25">
      <c r="A100" s="32" t="s">
        <v>146</v>
      </c>
      <c r="B100" s="33" t="s">
        <v>2218</v>
      </c>
      <c r="C100" s="32" t="s">
        <v>2930</v>
      </c>
      <c r="D100" s="32" t="s">
        <v>3002</v>
      </c>
      <c r="E100" s="34">
        <f t="shared" ref="E100:E163" si="13">S100</f>
        <v>461.67</v>
      </c>
      <c r="F100" s="35" t="s">
        <v>18</v>
      </c>
      <c r="G100" s="34">
        <f t="shared" si="12"/>
        <v>43.3</v>
      </c>
      <c r="H100" s="36">
        <f t="shared" si="11"/>
        <v>54.13</v>
      </c>
      <c r="I100" s="36">
        <f t="shared" si="9"/>
        <v>24990.2</v>
      </c>
      <c r="J100" s="29" t="s">
        <v>3622</v>
      </c>
      <c r="K100" s="37">
        <v>43.3</v>
      </c>
      <c r="M100" s="38">
        <v>43.3</v>
      </c>
      <c r="N100" s="39">
        <f t="shared" si="10"/>
        <v>0.25</v>
      </c>
      <c r="S100" s="13">
        <v>461.67</v>
      </c>
    </row>
    <row r="101" spans="1:19" ht="22.5" x14ac:dyDescent="0.25">
      <c r="A101" s="32" t="s">
        <v>147</v>
      </c>
      <c r="B101" s="33" t="s">
        <v>2219</v>
      </c>
      <c r="C101" s="32" t="s">
        <v>1</v>
      </c>
      <c r="D101" s="32" t="s">
        <v>3003</v>
      </c>
      <c r="E101" s="34">
        <f t="shared" si="13"/>
        <v>29.26</v>
      </c>
      <c r="F101" s="35" t="s">
        <v>18</v>
      </c>
      <c r="G101" s="34">
        <f t="shared" si="12"/>
        <v>668.07</v>
      </c>
      <c r="H101" s="36">
        <f t="shared" si="11"/>
        <v>835.09</v>
      </c>
      <c r="I101" s="36">
        <f t="shared" si="9"/>
        <v>24434.73</v>
      </c>
      <c r="J101" s="29" t="s">
        <v>3622</v>
      </c>
      <c r="K101" s="37">
        <v>668.07</v>
      </c>
      <c r="M101" s="38">
        <v>668.07</v>
      </c>
      <c r="N101" s="39">
        <f t="shared" si="10"/>
        <v>0.25</v>
      </c>
      <c r="S101" s="13">
        <v>29.26</v>
      </c>
    </row>
    <row r="102" spans="1:19" ht="22.5" x14ac:dyDescent="0.25">
      <c r="A102" s="32" t="s">
        <v>148</v>
      </c>
      <c r="B102" s="33" t="s">
        <v>2220</v>
      </c>
      <c r="C102" s="32" t="s">
        <v>1</v>
      </c>
      <c r="D102" s="32" t="s">
        <v>3004</v>
      </c>
      <c r="E102" s="34">
        <f t="shared" si="13"/>
        <v>562.01</v>
      </c>
      <c r="F102" s="35" t="s">
        <v>18</v>
      </c>
      <c r="G102" s="34">
        <f t="shared" si="12"/>
        <v>75.66</v>
      </c>
      <c r="H102" s="36">
        <f t="shared" si="11"/>
        <v>94.58</v>
      </c>
      <c r="I102" s="36">
        <f t="shared" si="9"/>
        <v>53154.91</v>
      </c>
      <c r="J102" s="29" t="s">
        <v>3622</v>
      </c>
      <c r="K102" s="37">
        <v>75.66</v>
      </c>
      <c r="M102" s="38">
        <v>75.66</v>
      </c>
      <c r="N102" s="39">
        <f t="shared" si="10"/>
        <v>0.25</v>
      </c>
      <c r="S102" s="13">
        <v>562.01</v>
      </c>
    </row>
    <row r="103" spans="1:19" ht="22.5" x14ac:dyDescent="0.25">
      <c r="A103" s="32" t="s">
        <v>149</v>
      </c>
      <c r="B103" s="33" t="s">
        <v>2221</v>
      </c>
      <c r="C103" s="32" t="s">
        <v>1</v>
      </c>
      <c r="D103" s="32" t="s">
        <v>3005</v>
      </c>
      <c r="E103" s="34">
        <f t="shared" si="13"/>
        <v>97.66</v>
      </c>
      <c r="F103" s="35" t="s">
        <v>18</v>
      </c>
      <c r="G103" s="34">
        <f t="shared" si="12"/>
        <v>113.4</v>
      </c>
      <c r="H103" s="36">
        <f t="shared" si="11"/>
        <v>141.75</v>
      </c>
      <c r="I103" s="36">
        <f t="shared" si="9"/>
        <v>13843.31</v>
      </c>
      <c r="J103" s="29" t="s">
        <v>3622</v>
      </c>
      <c r="K103" s="37">
        <v>113.4</v>
      </c>
      <c r="M103" s="38">
        <v>113.4</v>
      </c>
      <c r="N103" s="39">
        <f t="shared" si="10"/>
        <v>0.25</v>
      </c>
      <c r="S103" s="13">
        <v>97.66</v>
      </c>
    </row>
    <row r="104" spans="1:19" ht="45" x14ac:dyDescent="0.25">
      <c r="A104" s="32" t="s">
        <v>150</v>
      </c>
      <c r="B104" s="33" t="s">
        <v>2222</v>
      </c>
      <c r="C104" s="32" t="s">
        <v>1</v>
      </c>
      <c r="D104" s="32" t="s">
        <v>3006</v>
      </c>
      <c r="E104" s="34">
        <f t="shared" si="13"/>
        <v>785.12</v>
      </c>
      <c r="F104" s="35" t="s">
        <v>18</v>
      </c>
      <c r="G104" s="34">
        <f t="shared" si="12"/>
        <v>103.04</v>
      </c>
      <c r="H104" s="36">
        <f t="shared" si="11"/>
        <v>128.80000000000001</v>
      </c>
      <c r="I104" s="36">
        <f t="shared" si="9"/>
        <v>101123.46</v>
      </c>
      <c r="J104" s="29" t="s">
        <v>3622</v>
      </c>
      <c r="K104" s="37">
        <v>103.04</v>
      </c>
      <c r="M104" s="38">
        <v>103.04</v>
      </c>
      <c r="N104" s="39">
        <f t="shared" si="10"/>
        <v>0.25</v>
      </c>
      <c r="S104" s="13">
        <v>785.12</v>
      </c>
    </row>
    <row r="105" spans="1:19" ht="22.5" x14ac:dyDescent="0.25">
      <c r="A105" s="32" t="s">
        <v>151</v>
      </c>
      <c r="B105" s="33" t="s">
        <v>2223</v>
      </c>
      <c r="C105" s="32" t="s">
        <v>1</v>
      </c>
      <c r="D105" s="32" t="s">
        <v>3007</v>
      </c>
      <c r="E105" s="34">
        <f t="shared" si="13"/>
        <v>1126.6300000000001</v>
      </c>
      <c r="F105" s="35" t="s">
        <v>18</v>
      </c>
      <c r="G105" s="34">
        <f t="shared" si="12"/>
        <v>13.93</v>
      </c>
      <c r="H105" s="36">
        <f t="shared" si="11"/>
        <v>17.41</v>
      </c>
      <c r="I105" s="36">
        <f t="shared" si="9"/>
        <v>19614.63</v>
      </c>
      <c r="J105" s="29" t="s">
        <v>3622</v>
      </c>
      <c r="K105" s="37">
        <v>13.93</v>
      </c>
      <c r="M105" s="38">
        <v>13.93</v>
      </c>
      <c r="N105" s="39">
        <f t="shared" si="10"/>
        <v>0.25</v>
      </c>
      <c r="S105" s="13">
        <v>1126.6300000000001</v>
      </c>
    </row>
    <row r="106" spans="1:19" ht="22.5" x14ac:dyDescent="0.25">
      <c r="A106" s="32" t="s">
        <v>152</v>
      </c>
      <c r="B106" s="33" t="s">
        <v>2224</v>
      </c>
      <c r="C106" s="32" t="s">
        <v>1</v>
      </c>
      <c r="D106" s="32" t="s">
        <v>3008</v>
      </c>
      <c r="E106" s="34">
        <f t="shared" si="13"/>
        <v>247.14</v>
      </c>
      <c r="F106" s="35" t="s">
        <v>18</v>
      </c>
      <c r="G106" s="34">
        <f t="shared" si="12"/>
        <v>68.28</v>
      </c>
      <c r="H106" s="36">
        <f t="shared" si="11"/>
        <v>85.35</v>
      </c>
      <c r="I106" s="36">
        <f t="shared" si="9"/>
        <v>21093.4</v>
      </c>
      <c r="J106" s="29" t="s">
        <v>3622</v>
      </c>
      <c r="K106" s="37">
        <v>68.28</v>
      </c>
      <c r="M106" s="38">
        <v>68.28</v>
      </c>
      <c r="N106" s="39">
        <f t="shared" si="10"/>
        <v>0.25</v>
      </c>
      <c r="S106" s="13">
        <v>247.14</v>
      </c>
    </row>
    <row r="107" spans="1:19" ht="22.5" x14ac:dyDescent="0.25">
      <c r="A107" s="32" t="s">
        <v>153</v>
      </c>
      <c r="B107" s="33" t="s">
        <v>2223</v>
      </c>
      <c r="C107" s="32" t="s">
        <v>1</v>
      </c>
      <c r="D107" s="32" t="s">
        <v>3007</v>
      </c>
      <c r="E107" s="34">
        <f t="shared" si="13"/>
        <v>184.61</v>
      </c>
      <c r="F107" s="35" t="s">
        <v>18</v>
      </c>
      <c r="G107" s="34">
        <f t="shared" si="12"/>
        <v>13.93</v>
      </c>
      <c r="H107" s="36">
        <f t="shared" si="11"/>
        <v>17.41</v>
      </c>
      <c r="I107" s="36">
        <f t="shared" si="9"/>
        <v>3214.06</v>
      </c>
      <c r="J107" s="29" t="s">
        <v>3622</v>
      </c>
      <c r="K107" s="37">
        <v>13.93</v>
      </c>
      <c r="M107" s="38">
        <v>13.93</v>
      </c>
      <c r="N107" s="39">
        <f t="shared" si="10"/>
        <v>0.25</v>
      </c>
      <c r="S107" s="13">
        <v>184.61</v>
      </c>
    </row>
    <row r="108" spans="1:19" ht="22.5" x14ac:dyDescent="0.25">
      <c r="A108" s="32" t="s">
        <v>154</v>
      </c>
      <c r="B108" s="33" t="s">
        <v>2225</v>
      </c>
      <c r="C108" s="32" t="s">
        <v>1</v>
      </c>
      <c r="D108" s="32" t="s">
        <v>3009</v>
      </c>
      <c r="E108" s="34">
        <f t="shared" si="13"/>
        <v>311.44</v>
      </c>
      <c r="F108" s="35" t="s">
        <v>18</v>
      </c>
      <c r="G108" s="34">
        <f t="shared" si="12"/>
        <v>22.93</v>
      </c>
      <c r="H108" s="36">
        <f t="shared" si="11"/>
        <v>28.66</v>
      </c>
      <c r="I108" s="36">
        <f t="shared" si="9"/>
        <v>8925.8700000000008</v>
      </c>
      <c r="J108" s="29" t="s">
        <v>3622</v>
      </c>
      <c r="K108" s="37">
        <v>22.93</v>
      </c>
      <c r="M108" s="38">
        <v>22.93</v>
      </c>
      <c r="N108" s="39">
        <f t="shared" si="10"/>
        <v>0.25</v>
      </c>
      <c r="S108" s="13">
        <v>311.44</v>
      </c>
    </row>
    <row r="109" spans="1:19" ht="22.5" x14ac:dyDescent="0.25">
      <c r="A109" s="32" t="s">
        <v>155</v>
      </c>
      <c r="B109" s="33" t="s">
        <v>2226</v>
      </c>
      <c r="C109" s="32" t="s">
        <v>1</v>
      </c>
      <c r="D109" s="32" t="s">
        <v>3010</v>
      </c>
      <c r="E109" s="34">
        <f t="shared" si="13"/>
        <v>1869.82</v>
      </c>
      <c r="F109" s="35" t="s">
        <v>18</v>
      </c>
      <c r="G109" s="34">
        <f t="shared" si="12"/>
        <v>4.8</v>
      </c>
      <c r="H109" s="36">
        <f t="shared" si="11"/>
        <v>6</v>
      </c>
      <c r="I109" s="36">
        <f t="shared" si="9"/>
        <v>11218.92</v>
      </c>
      <c r="J109" s="29" t="s">
        <v>3622</v>
      </c>
      <c r="K109" s="37">
        <v>4.8</v>
      </c>
      <c r="M109" s="38">
        <v>4.8</v>
      </c>
      <c r="N109" s="39">
        <f t="shared" si="10"/>
        <v>0.25</v>
      </c>
      <c r="S109" s="13">
        <v>1869.82</v>
      </c>
    </row>
    <row r="110" spans="1:19" ht="33.75" x14ac:dyDescent="0.25">
      <c r="A110" s="32" t="s">
        <v>156</v>
      </c>
      <c r="B110" s="33" t="s">
        <v>2227</v>
      </c>
      <c r="C110" s="32" t="s">
        <v>1</v>
      </c>
      <c r="D110" s="32" t="s">
        <v>3011</v>
      </c>
      <c r="E110" s="34">
        <f t="shared" si="13"/>
        <v>1869.82</v>
      </c>
      <c r="F110" s="35" t="s">
        <v>18</v>
      </c>
      <c r="G110" s="34">
        <f t="shared" si="12"/>
        <v>54.78</v>
      </c>
      <c r="H110" s="36">
        <f t="shared" si="11"/>
        <v>68.48</v>
      </c>
      <c r="I110" s="36">
        <f t="shared" si="9"/>
        <v>128045.27</v>
      </c>
      <c r="J110" s="29" t="s">
        <v>3622</v>
      </c>
      <c r="K110" s="37">
        <v>54.78</v>
      </c>
      <c r="M110" s="38">
        <v>54.78</v>
      </c>
      <c r="N110" s="39">
        <f t="shared" si="10"/>
        <v>0.25</v>
      </c>
      <c r="S110" s="13">
        <v>1869.82</v>
      </c>
    </row>
    <row r="111" spans="1:19" ht="22.5" x14ac:dyDescent="0.25">
      <c r="A111" s="32" t="s">
        <v>157</v>
      </c>
      <c r="B111" s="33" t="s">
        <v>2228</v>
      </c>
      <c r="C111" s="32" t="s">
        <v>1</v>
      </c>
      <c r="D111" s="32" t="s">
        <v>3012</v>
      </c>
      <c r="E111" s="34">
        <f t="shared" si="13"/>
        <v>1311.24</v>
      </c>
      <c r="F111" s="35" t="s">
        <v>18</v>
      </c>
      <c r="G111" s="34">
        <f t="shared" si="12"/>
        <v>19.64</v>
      </c>
      <c r="H111" s="36">
        <f t="shared" si="11"/>
        <v>24.55</v>
      </c>
      <c r="I111" s="36">
        <f t="shared" si="9"/>
        <v>32190.94</v>
      </c>
      <c r="J111" s="29" t="s">
        <v>3622</v>
      </c>
      <c r="K111" s="37">
        <v>19.64</v>
      </c>
      <c r="M111" s="38">
        <v>19.64</v>
      </c>
      <c r="N111" s="39">
        <f t="shared" si="10"/>
        <v>0.25</v>
      </c>
      <c r="S111" s="13">
        <v>1311.24</v>
      </c>
    </row>
    <row r="112" spans="1:19" ht="29.25" customHeight="1" x14ac:dyDescent="0.25">
      <c r="A112" s="32" t="s">
        <v>158</v>
      </c>
      <c r="B112" s="33" t="s">
        <v>2229</v>
      </c>
      <c r="C112" s="32" t="s">
        <v>1</v>
      </c>
      <c r="D112" s="32" t="s">
        <v>3013</v>
      </c>
      <c r="E112" s="34">
        <f t="shared" si="13"/>
        <v>804.17</v>
      </c>
      <c r="F112" s="35" t="s">
        <v>18</v>
      </c>
      <c r="G112" s="34">
        <f t="shared" si="12"/>
        <v>5.54</v>
      </c>
      <c r="H112" s="36">
        <f t="shared" si="11"/>
        <v>6.93</v>
      </c>
      <c r="I112" s="36">
        <f t="shared" si="9"/>
        <v>5572.9</v>
      </c>
      <c r="J112" s="29" t="s">
        <v>3622</v>
      </c>
      <c r="K112" s="37">
        <v>5.54</v>
      </c>
      <c r="M112" s="38">
        <v>5.54</v>
      </c>
      <c r="N112" s="39">
        <f t="shared" si="10"/>
        <v>0.25099999999999989</v>
      </c>
      <c r="S112" s="13">
        <v>804.17</v>
      </c>
    </row>
    <row r="113" spans="1:19" ht="22.5" x14ac:dyDescent="0.25">
      <c r="A113" s="32" t="s">
        <v>159</v>
      </c>
      <c r="B113" s="33" t="s">
        <v>2230</v>
      </c>
      <c r="C113" s="32" t="s">
        <v>1</v>
      </c>
      <c r="D113" s="32" t="s">
        <v>3014</v>
      </c>
      <c r="E113" s="34">
        <f t="shared" si="13"/>
        <v>242.13</v>
      </c>
      <c r="F113" s="35" t="s">
        <v>18</v>
      </c>
      <c r="G113" s="34">
        <f t="shared" si="12"/>
        <v>16.510000000000002</v>
      </c>
      <c r="H113" s="36">
        <f t="shared" si="11"/>
        <v>20.64</v>
      </c>
      <c r="I113" s="36">
        <f t="shared" si="9"/>
        <v>4997.5600000000004</v>
      </c>
      <c r="J113" s="29" t="s">
        <v>3622</v>
      </c>
      <c r="K113" s="37">
        <v>16.510000000000002</v>
      </c>
      <c r="M113" s="38">
        <v>16.510000000000002</v>
      </c>
      <c r="N113" s="39">
        <f t="shared" si="10"/>
        <v>0.25</v>
      </c>
      <c r="S113" s="13">
        <v>242.13</v>
      </c>
    </row>
    <row r="114" spans="1:19" ht="22.5" x14ac:dyDescent="0.25">
      <c r="A114" s="32" t="s">
        <v>160</v>
      </c>
      <c r="B114" s="33" t="s">
        <v>2230</v>
      </c>
      <c r="C114" s="32" t="s">
        <v>1</v>
      </c>
      <c r="D114" s="32" t="s">
        <v>3014</v>
      </c>
      <c r="E114" s="34">
        <f t="shared" si="13"/>
        <v>562.04</v>
      </c>
      <c r="F114" s="35" t="s">
        <v>18</v>
      </c>
      <c r="G114" s="34">
        <f t="shared" si="12"/>
        <v>16.510000000000002</v>
      </c>
      <c r="H114" s="36">
        <f t="shared" si="11"/>
        <v>20.64</v>
      </c>
      <c r="I114" s="36">
        <f t="shared" si="9"/>
        <v>11600.51</v>
      </c>
      <c r="J114" s="29" t="s">
        <v>3622</v>
      </c>
      <c r="K114" s="37">
        <v>16.510000000000002</v>
      </c>
      <c r="M114" s="38">
        <v>16.510000000000002</v>
      </c>
      <c r="N114" s="39">
        <f t="shared" si="10"/>
        <v>0.25</v>
      </c>
      <c r="S114" s="13">
        <v>562.04</v>
      </c>
    </row>
    <row r="115" spans="1:19" ht="45" x14ac:dyDescent="0.25">
      <c r="A115" s="32" t="s">
        <v>161</v>
      </c>
      <c r="B115" s="33" t="s">
        <v>2231</v>
      </c>
      <c r="C115" s="32" t="s">
        <v>1</v>
      </c>
      <c r="D115" s="32" t="s">
        <v>3015</v>
      </c>
      <c r="E115" s="34">
        <f t="shared" si="13"/>
        <v>8.43</v>
      </c>
      <c r="F115" s="35" t="s">
        <v>18</v>
      </c>
      <c r="G115" s="34">
        <f t="shared" si="12"/>
        <v>573.53</v>
      </c>
      <c r="H115" s="36">
        <f t="shared" si="11"/>
        <v>716.91</v>
      </c>
      <c r="I115" s="36">
        <f t="shared" si="9"/>
        <v>6043.55</v>
      </c>
      <c r="J115" s="29" t="s">
        <v>3622</v>
      </c>
      <c r="K115" s="37">
        <v>573.53</v>
      </c>
      <c r="M115" s="38">
        <v>573.53</v>
      </c>
      <c r="N115" s="39">
        <f t="shared" si="10"/>
        <v>0.25</v>
      </c>
      <c r="S115" s="13">
        <v>8.43</v>
      </c>
    </row>
    <row r="116" spans="1:19" ht="45" x14ac:dyDescent="0.25">
      <c r="A116" s="32" t="s">
        <v>162</v>
      </c>
      <c r="B116" s="33" t="s">
        <v>2232</v>
      </c>
      <c r="C116" s="32" t="s">
        <v>1</v>
      </c>
      <c r="D116" s="32" t="s">
        <v>3016</v>
      </c>
      <c r="E116" s="34">
        <f t="shared" si="13"/>
        <v>10.82</v>
      </c>
      <c r="F116" s="35" t="s">
        <v>18</v>
      </c>
      <c r="G116" s="34">
        <f t="shared" si="12"/>
        <v>301.26</v>
      </c>
      <c r="H116" s="36">
        <f t="shared" si="11"/>
        <v>376.58</v>
      </c>
      <c r="I116" s="36">
        <f t="shared" si="9"/>
        <v>4074.6</v>
      </c>
      <c r="J116" s="29" t="s">
        <v>3622</v>
      </c>
      <c r="K116" s="37">
        <v>301.26</v>
      </c>
      <c r="M116" s="38">
        <v>301.26</v>
      </c>
      <c r="N116" s="39">
        <f t="shared" si="10"/>
        <v>0.25</v>
      </c>
      <c r="S116" s="13">
        <v>10.82</v>
      </c>
    </row>
    <row r="117" spans="1:19" ht="45" x14ac:dyDescent="0.25">
      <c r="A117" s="32" t="s">
        <v>163</v>
      </c>
      <c r="B117" s="33" t="s">
        <v>2233</v>
      </c>
      <c r="C117" s="32" t="s">
        <v>1</v>
      </c>
      <c r="D117" s="32" t="s">
        <v>3017</v>
      </c>
      <c r="E117" s="34">
        <f t="shared" si="13"/>
        <v>70.16</v>
      </c>
      <c r="F117" s="35" t="s">
        <v>18</v>
      </c>
      <c r="G117" s="34">
        <f t="shared" si="12"/>
        <v>334.95</v>
      </c>
      <c r="H117" s="36">
        <f t="shared" si="11"/>
        <v>418.69</v>
      </c>
      <c r="I117" s="36">
        <f t="shared" si="9"/>
        <v>29375.29</v>
      </c>
      <c r="J117" s="29" t="s">
        <v>3622</v>
      </c>
      <c r="K117" s="37">
        <v>334.95</v>
      </c>
      <c r="M117" s="38">
        <v>334.95</v>
      </c>
      <c r="N117" s="39">
        <f t="shared" si="10"/>
        <v>0.25</v>
      </c>
      <c r="S117" s="13">
        <v>70.16</v>
      </c>
    </row>
    <row r="118" spans="1:19" ht="22.5" x14ac:dyDescent="0.25">
      <c r="A118" s="32" t="s">
        <v>164</v>
      </c>
      <c r="B118" s="33" t="s">
        <v>2234</v>
      </c>
      <c r="C118" s="32" t="s">
        <v>1</v>
      </c>
      <c r="D118" s="32" t="s">
        <v>3018</v>
      </c>
      <c r="E118" s="34">
        <f t="shared" si="13"/>
        <v>1</v>
      </c>
      <c r="F118" s="35" t="s">
        <v>22</v>
      </c>
      <c r="G118" s="34">
        <f t="shared" si="12"/>
        <v>886.48</v>
      </c>
      <c r="H118" s="36">
        <f t="shared" si="11"/>
        <v>1108.0999999999999</v>
      </c>
      <c r="I118" s="36">
        <f t="shared" si="9"/>
        <v>1108.0999999999999</v>
      </c>
      <c r="J118" s="29" t="s">
        <v>3622</v>
      </c>
      <c r="K118" s="37">
        <v>886.48</v>
      </c>
      <c r="M118" s="38">
        <v>886.48</v>
      </c>
      <c r="N118" s="39">
        <f t="shared" si="10"/>
        <v>0.25</v>
      </c>
      <c r="S118" s="13">
        <v>1</v>
      </c>
    </row>
    <row r="119" spans="1:19" x14ac:dyDescent="0.25">
      <c r="A119" s="32" t="s">
        <v>165</v>
      </c>
      <c r="B119" s="33" t="s">
        <v>2235</v>
      </c>
      <c r="C119" s="32" t="s">
        <v>2930</v>
      </c>
      <c r="D119" s="32" t="s">
        <v>3019</v>
      </c>
      <c r="E119" s="34">
        <f t="shared" si="13"/>
        <v>7</v>
      </c>
      <c r="F119" s="35" t="s">
        <v>22</v>
      </c>
      <c r="G119" s="34">
        <f t="shared" si="12"/>
        <v>1036.69</v>
      </c>
      <c r="H119" s="36">
        <f t="shared" si="11"/>
        <v>1295.8599999999999</v>
      </c>
      <c r="I119" s="36">
        <f t="shared" si="9"/>
        <v>9071.02</v>
      </c>
      <c r="J119" s="29" t="s">
        <v>3622</v>
      </c>
      <c r="K119" s="37">
        <v>1036.69</v>
      </c>
      <c r="M119" s="38">
        <v>1036.69</v>
      </c>
      <c r="N119" s="39">
        <f t="shared" si="10"/>
        <v>0.25</v>
      </c>
      <c r="S119" s="13">
        <v>7</v>
      </c>
    </row>
    <row r="120" spans="1:19" ht="45" x14ac:dyDescent="0.25">
      <c r="A120" s="32" t="s">
        <v>166</v>
      </c>
      <c r="B120" s="33" t="s">
        <v>2236</v>
      </c>
      <c r="C120" s="32" t="s">
        <v>1</v>
      </c>
      <c r="D120" s="32" t="s">
        <v>3020</v>
      </c>
      <c r="E120" s="34">
        <f t="shared" si="13"/>
        <v>23</v>
      </c>
      <c r="F120" s="35" t="s">
        <v>22</v>
      </c>
      <c r="G120" s="34">
        <f t="shared" si="12"/>
        <v>1083.48</v>
      </c>
      <c r="H120" s="36">
        <f t="shared" si="11"/>
        <v>1354.35</v>
      </c>
      <c r="I120" s="36">
        <f t="shared" si="9"/>
        <v>31150.05</v>
      </c>
      <c r="J120" s="29" t="s">
        <v>3622</v>
      </c>
      <c r="K120" s="37">
        <v>1083.48</v>
      </c>
      <c r="M120" s="38">
        <v>1083.48</v>
      </c>
      <c r="N120" s="39">
        <f t="shared" si="10"/>
        <v>0.25</v>
      </c>
      <c r="S120" s="13">
        <v>23</v>
      </c>
    </row>
    <row r="121" spans="1:19" ht="45" x14ac:dyDescent="0.25">
      <c r="A121" s="32" t="s">
        <v>167</v>
      </c>
      <c r="B121" s="33" t="s">
        <v>2236</v>
      </c>
      <c r="C121" s="32" t="s">
        <v>1</v>
      </c>
      <c r="D121" s="32" t="s">
        <v>3020</v>
      </c>
      <c r="E121" s="34">
        <f t="shared" si="13"/>
        <v>7</v>
      </c>
      <c r="F121" s="35" t="s">
        <v>22</v>
      </c>
      <c r="G121" s="34">
        <f t="shared" si="12"/>
        <v>1083.48</v>
      </c>
      <c r="H121" s="36">
        <f t="shared" si="11"/>
        <v>1354.35</v>
      </c>
      <c r="I121" s="36">
        <f t="shared" si="9"/>
        <v>9480.4500000000007</v>
      </c>
      <c r="J121" s="29" t="s">
        <v>3622</v>
      </c>
      <c r="K121" s="37">
        <v>1083.48</v>
      </c>
      <c r="M121" s="38">
        <v>1083.48</v>
      </c>
      <c r="N121" s="39">
        <f t="shared" si="10"/>
        <v>0.25</v>
      </c>
      <c r="S121" s="13">
        <v>7</v>
      </c>
    </row>
    <row r="122" spans="1:19" ht="45" x14ac:dyDescent="0.25">
      <c r="A122" s="32" t="s">
        <v>168</v>
      </c>
      <c r="B122" s="33" t="s">
        <v>2236</v>
      </c>
      <c r="C122" s="32" t="s">
        <v>1</v>
      </c>
      <c r="D122" s="32" t="s">
        <v>3020</v>
      </c>
      <c r="E122" s="34">
        <f t="shared" si="13"/>
        <v>2</v>
      </c>
      <c r="F122" s="35" t="s">
        <v>22</v>
      </c>
      <c r="G122" s="34">
        <f t="shared" si="12"/>
        <v>1083.48</v>
      </c>
      <c r="H122" s="36">
        <f t="shared" si="11"/>
        <v>1354.35</v>
      </c>
      <c r="I122" s="36">
        <f t="shared" si="9"/>
        <v>2708.7</v>
      </c>
      <c r="J122" s="29" t="s">
        <v>3622</v>
      </c>
      <c r="K122" s="37">
        <v>1083.48</v>
      </c>
      <c r="M122" s="38">
        <v>1083.48</v>
      </c>
      <c r="N122" s="39">
        <f t="shared" si="10"/>
        <v>0.25</v>
      </c>
      <c r="S122" s="13">
        <v>2</v>
      </c>
    </row>
    <row r="123" spans="1:19" x14ac:dyDescent="0.25">
      <c r="A123" s="32" t="s">
        <v>169</v>
      </c>
      <c r="B123" s="33" t="s">
        <v>2237</v>
      </c>
      <c r="C123" s="32" t="s">
        <v>2930</v>
      </c>
      <c r="D123" s="32" t="s">
        <v>3021</v>
      </c>
      <c r="E123" s="34">
        <f t="shared" si="13"/>
        <v>2</v>
      </c>
      <c r="F123" s="35" t="s">
        <v>22</v>
      </c>
      <c r="G123" s="34">
        <f t="shared" si="12"/>
        <v>56.22</v>
      </c>
      <c r="H123" s="36">
        <f t="shared" si="11"/>
        <v>70.28</v>
      </c>
      <c r="I123" s="36">
        <f t="shared" si="9"/>
        <v>140.56</v>
      </c>
      <c r="J123" s="29" t="s">
        <v>3622</v>
      </c>
      <c r="K123" s="37">
        <v>56.22</v>
      </c>
      <c r="M123" s="38">
        <v>56.22</v>
      </c>
      <c r="N123" s="39">
        <f t="shared" si="10"/>
        <v>0.25</v>
      </c>
      <c r="S123" s="13">
        <v>2</v>
      </c>
    </row>
    <row r="124" spans="1:19" ht="45" x14ac:dyDescent="0.25">
      <c r="A124" s="32" t="s">
        <v>170</v>
      </c>
      <c r="B124" s="33" t="s">
        <v>2236</v>
      </c>
      <c r="C124" s="32" t="s">
        <v>1</v>
      </c>
      <c r="D124" s="32" t="s">
        <v>3020</v>
      </c>
      <c r="E124" s="34">
        <f t="shared" si="13"/>
        <v>2</v>
      </c>
      <c r="F124" s="35" t="s">
        <v>22</v>
      </c>
      <c r="G124" s="34">
        <f t="shared" si="12"/>
        <v>1083.48</v>
      </c>
      <c r="H124" s="36">
        <f t="shared" si="11"/>
        <v>1354.35</v>
      </c>
      <c r="I124" s="36">
        <f t="shared" si="9"/>
        <v>2708.7</v>
      </c>
      <c r="J124" s="29" t="s">
        <v>3622</v>
      </c>
      <c r="K124" s="37">
        <v>1083.48</v>
      </c>
      <c r="M124" s="38">
        <v>1083.48</v>
      </c>
      <c r="N124" s="39">
        <f t="shared" si="10"/>
        <v>0.25</v>
      </c>
      <c r="S124" s="13">
        <v>2</v>
      </c>
    </row>
    <row r="125" spans="1:19" ht="22.5" x14ac:dyDescent="0.25">
      <c r="A125" s="32" t="s">
        <v>171</v>
      </c>
      <c r="B125" s="33" t="s">
        <v>2238</v>
      </c>
      <c r="C125" s="32" t="s">
        <v>1</v>
      </c>
      <c r="D125" s="32" t="s">
        <v>3022</v>
      </c>
      <c r="E125" s="34">
        <f t="shared" si="13"/>
        <v>1</v>
      </c>
      <c r="F125" s="35" t="s">
        <v>22</v>
      </c>
      <c r="G125" s="34">
        <f t="shared" si="12"/>
        <v>704.83</v>
      </c>
      <c r="H125" s="36">
        <f t="shared" si="11"/>
        <v>881.04</v>
      </c>
      <c r="I125" s="36">
        <f t="shared" si="9"/>
        <v>881.04</v>
      </c>
      <c r="J125" s="29" t="s">
        <v>3622</v>
      </c>
      <c r="K125" s="37">
        <v>704.83</v>
      </c>
      <c r="M125" s="38">
        <v>704.83</v>
      </c>
      <c r="N125" s="39">
        <f t="shared" si="10"/>
        <v>0.25</v>
      </c>
      <c r="S125" s="13">
        <v>1</v>
      </c>
    </row>
    <row r="126" spans="1:19" ht="29.25" customHeight="1" x14ac:dyDescent="0.25">
      <c r="A126" s="32" t="s">
        <v>172</v>
      </c>
      <c r="B126" s="33" t="s">
        <v>2239</v>
      </c>
      <c r="C126" s="32" t="s">
        <v>2</v>
      </c>
      <c r="D126" s="32" t="s">
        <v>3023</v>
      </c>
      <c r="E126" s="34">
        <f t="shared" si="13"/>
        <v>3.33</v>
      </c>
      <c r="F126" s="35" t="s">
        <v>18</v>
      </c>
      <c r="G126" s="34">
        <f t="shared" si="12"/>
        <v>385.13</v>
      </c>
      <c r="H126" s="36">
        <f t="shared" si="11"/>
        <v>481.41</v>
      </c>
      <c r="I126" s="36">
        <f t="shared" si="9"/>
        <v>1603.1</v>
      </c>
      <c r="J126" s="29" t="s">
        <v>3622</v>
      </c>
      <c r="K126" s="37">
        <v>385.13</v>
      </c>
      <c r="M126" s="38">
        <v>385.13</v>
      </c>
      <c r="N126" s="39">
        <f t="shared" si="10"/>
        <v>0.25</v>
      </c>
      <c r="S126" s="13">
        <v>3.33</v>
      </c>
    </row>
    <row r="127" spans="1:19" ht="22.5" x14ac:dyDescent="0.25">
      <c r="A127" s="32" t="s">
        <v>173</v>
      </c>
      <c r="B127" s="33" t="s">
        <v>2240</v>
      </c>
      <c r="C127" s="32" t="s">
        <v>1</v>
      </c>
      <c r="D127" s="32" t="s">
        <v>3024</v>
      </c>
      <c r="E127" s="34">
        <f t="shared" si="13"/>
        <v>7.54</v>
      </c>
      <c r="F127" s="35" t="s">
        <v>18</v>
      </c>
      <c r="G127" s="34">
        <f t="shared" si="12"/>
        <v>746.04</v>
      </c>
      <c r="H127" s="36">
        <f t="shared" si="11"/>
        <v>932.55</v>
      </c>
      <c r="I127" s="36">
        <f t="shared" si="9"/>
        <v>7031.43</v>
      </c>
      <c r="J127" s="29" t="s">
        <v>3622</v>
      </c>
      <c r="K127" s="37">
        <v>746.04</v>
      </c>
      <c r="M127" s="38">
        <v>746.04</v>
      </c>
      <c r="N127" s="39">
        <f t="shared" si="10"/>
        <v>0.25</v>
      </c>
      <c r="S127" s="13">
        <v>7.54</v>
      </c>
    </row>
    <row r="128" spans="1:19" x14ac:dyDescent="0.25">
      <c r="A128" s="32" t="s">
        <v>174</v>
      </c>
      <c r="B128" s="33" t="s">
        <v>2241</v>
      </c>
      <c r="C128" s="32" t="s">
        <v>2930</v>
      </c>
      <c r="D128" s="32" t="s">
        <v>3025</v>
      </c>
      <c r="E128" s="34">
        <f t="shared" si="13"/>
        <v>98.09</v>
      </c>
      <c r="F128" s="35" t="s">
        <v>24</v>
      </c>
      <c r="G128" s="34">
        <f t="shared" si="12"/>
        <v>111.82</v>
      </c>
      <c r="H128" s="36">
        <f t="shared" si="11"/>
        <v>139.78</v>
      </c>
      <c r="I128" s="36">
        <f t="shared" si="9"/>
        <v>13711.02</v>
      </c>
      <c r="J128" s="29" t="s">
        <v>3622</v>
      </c>
      <c r="K128" s="37">
        <v>111.82</v>
      </c>
      <c r="M128" s="38">
        <v>111.82</v>
      </c>
      <c r="N128" s="39">
        <f t="shared" si="10"/>
        <v>0.25</v>
      </c>
      <c r="S128" s="13">
        <v>98.09</v>
      </c>
    </row>
    <row r="129" spans="1:19" ht="22.5" x14ac:dyDescent="0.25">
      <c r="A129" s="32" t="s">
        <v>175</v>
      </c>
      <c r="B129" s="33" t="s">
        <v>2219</v>
      </c>
      <c r="C129" s="32" t="s">
        <v>1</v>
      </c>
      <c r="D129" s="32" t="s">
        <v>3003</v>
      </c>
      <c r="E129" s="34">
        <f t="shared" si="13"/>
        <v>27.26</v>
      </c>
      <c r="F129" s="35" t="s">
        <v>18</v>
      </c>
      <c r="G129" s="34">
        <f t="shared" si="12"/>
        <v>668.07</v>
      </c>
      <c r="H129" s="36">
        <f t="shared" si="11"/>
        <v>835.09</v>
      </c>
      <c r="I129" s="36">
        <f t="shared" si="9"/>
        <v>22764.55</v>
      </c>
      <c r="J129" s="29" t="s">
        <v>3622</v>
      </c>
      <c r="K129" s="37">
        <v>668.07</v>
      </c>
      <c r="M129" s="38">
        <v>668.07</v>
      </c>
      <c r="N129" s="39">
        <f t="shared" si="10"/>
        <v>0.25</v>
      </c>
      <c r="S129" s="13">
        <v>27.26</v>
      </c>
    </row>
    <row r="130" spans="1:19" x14ac:dyDescent="0.25">
      <c r="A130" s="32" t="s">
        <v>176</v>
      </c>
      <c r="B130" s="33" t="s">
        <v>2242</v>
      </c>
      <c r="C130" s="32" t="s">
        <v>2930</v>
      </c>
      <c r="D130" s="32" t="s">
        <v>3026</v>
      </c>
      <c r="E130" s="34">
        <f t="shared" si="13"/>
        <v>9.99</v>
      </c>
      <c r="F130" s="35" t="s">
        <v>18</v>
      </c>
      <c r="G130" s="34">
        <f t="shared" si="12"/>
        <v>536.01</v>
      </c>
      <c r="H130" s="36">
        <f t="shared" si="11"/>
        <v>670.01</v>
      </c>
      <c r="I130" s="36">
        <f t="shared" si="9"/>
        <v>6693.4</v>
      </c>
      <c r="J130" s="29" t="s">
        <v>3622</v>
      </c>
      <c r="K130" s="37">
        <v>536.01</v>
      </c>
      <c r="M130" s="38">
        <v>536.01</v>
      </c>
      <c r="N130" s="39">
        <f t="shared" si="10"/>
        <v>0.25</v>
      </c>
      <c r="S130" s="13">
        <v>9.99</v>
      </c>
    </row>
    <row r="131" spans="1:19" x14ac:dyDescent="0.25">
      <c r="A131" s="32" t="s">
        <v>177</v>
      </c>
      <c r="B131" s="33" t="s">
        <v>2243</v>
      </c>
      <c r="C131" s="32" t="s">
        <v>2930</v>
      </c>
      <c r="D131" s="32" t="s">
        <v>3027</v>
      </c>
      <c r="E131" s="34">
        <f t="shared" si="13"/>
        <v>13.53</v>
      </c>
      <c r="F131" s="35" t="s">
        <v>18</v>
      </c>
      <c r="G131" s="34">
        <f t="shared" si="12"/>
        <v>308.92</v>
      </c>
      <c r="H131" s="36">
        <f t="shared" si="11"/>
        <v>386.15</v>
      </c>
      <c r="I131" s="36">
        <f t="shared" si="9"/>
        <v>5224.6099999999997</v>
      </c>
      <c r="J131" s="29" t="s">
        <v>3622</v>
      </c>
      <c r="K131" s="37">
        <v>308.92</v>
      </c>
      <c r="M131" s="38">
        <v>308.92</v>
      </c>
      <c r="N131" s="39">
        <f t="shared" si="10"/>
        <v>0.25</v>
      </c>
      <c r="S131" s="13">
        <v>13.53</v>
      </c>
    </row>
    <row r="132" spans="1:19" ht="22.5" x14ac:dyDescent="0.25">
      <c r="A132" s="32" t="s">
        <v>178</v>
      </c>
      <c r="B132" s="33" t="s">
        <v>2244</v>
      </c>
      <c r="C132" s="32" t="s">
        <v>1</v>
      </c>
      <c r="D132" s="32" t="s">
        <v>3028</v>
      </c>
      <c r="E132" s="34">
        <f t="shared" si="13"/>
        <v>903.69</v>
      </c>
      <c r="F132" s="35" t="s">
        <v>18</v>
      </c>
      <c r="G132" s="34">
        <f t="shared" si="12"/>
        <v>120.36</v>
      </c>
      <c r="H132" s="36">
        <f t="shared" si="11"/>
        <v>150.44999999999999</v>
      </c>
      <c r="I132" s="36">
        <f t="shared" si="9"/>
        <v>135960.16</v>
      </c>
      <c r="J132" s="29" t="s">
        <v>3622</v>
      </c>
      <c r="K132" s="37">
        <v>120.36</v>
      </c>
      <c r="M132" s="38">
        <v>120.36</v>
      </c>
      <c r="N132" s="39">
        <f t="shared" si="10"/>
        <v>0.25</v>
      </c>
      <c r="S132" s="13">
        <v>903.69</v>
      </c>
    </row>
    <row r="133" spans="1:19" ht="22.5" x14ac:dyDescent="0.25">
      <c r="A133" s="32" t="s">
        <v>179</v>
      </c>
      <c r="B133" s="33" t="s">
        <v>2245</v>
      </c>
      <c r="C133" s="32" t="s">
        <v>1</v>
      </c>
      <c r="D133" s="32" t="s">
        <v>3029</v>
      </c>
      <c r="E133" s="34">
        <f t="shared" si="13"/>
        <v>88.75</v>
      </c>
      <c r="F133" s="35" t="s">
        <v>24</v>
      </c>
      <c r="G133" s="34">
        <f t="shared" si="12"/>
        <v>25.16</v>
      </c>
      <c r="H133" s="36">
        <f t="shared" si="11"/>
        <v>31.45</v>
      </c>
      <c r="I133" s="36">
        <f t="shared" si="9"/>
        <v>2791.19</v>
      </c>
      <c r="J133" s="29" t="s">
        <v>3622</v>
      </c>
      <c r="K133" s="37">
        <v>25.16</v>
      </c>
      <c r="M133" s="38">
        <v>25.16</v>
      </c>
      <c r="N133" s="39">
        <f t="shared" si="10"/>
        <v>0.25</v>
      </c>
      <c r="S133" s="13">
        <v>88.75</v>
      </c>
    </row>
    <row r="134" spans="1:19" ht="22.5" x14ac:dyDescent="0.25">
      <c r="A134" s="32" t="s">
        <v>180</v>
      </c>
      <c r="B134" s="33" t="s">
        <v>2246</v>
      </c>
      <c r="C134" s="32" t="s">
        <v>1</v>
      </c>
      <c r="D134" s="32" t="s">
        <v>3030</v>
      </c>
      <c r="E134" s="34">
        <f t="shared" si="13"/>
        <v>13.88</v>
      </c>
      <c r="F134" s="35" t="s">
        <v>24</v>
      </c>
      <c r="G134" s="34">
        <f t="shared" si="12"/>
        <v>33.86</v>
      </c>
      <c r="H134" s="36">
        <f t="shared" si="11"/>
        <v>42.33</v>
      </c>
      <c r="I134" s="36">
        <f t="shared" si="9"/>
        <v>587.54</v>
      </c>
      <c r="J134" s="29" t="s">
        <v>3622</v>
      </c>
      <c r="K134" s="37">
        <v>33.86</v>
      </c>
      <c r="M134" s="38">
        <v>33.86</v>
      </c>
      <c r="N134" s="39">
        <f t="shared" si="10"/>
        <v>0.25</v>
      </c>
      <c r="S134" s="13">
        <v>13.88</v>
      </c>
    </row>
    <row r="135" spans="1:19" ht="22.5" x14ac:dyDescent="0.25">
      <c r="A135" s="32" t="s">
        <v>181</v>
      </c>
      <c r="B135" s="33" t="s">
        <v>2247</v>
      </c>
      <c r="C135" s="32" t="s">
        <v>1</v>
      </c>
      <c r="D135" s="32" t="s">
        <v>3031</v>
      </c>
      <c r="E135" s="34">
        <f t="shared" si="13"/>
        <v>0.85</v>
      </c>
      <c r="F135" s="35" t="s">
        <v>24</v>
      </c>
      <c r="G135" s="34">
        <f t="shared" si="12"/>
        <v>29.72</v>
      </c>
      <c r="H135" s="36">
        <f t="shared" si="11"/>
        <v>37.15</v>
      </c>
      <c r="I135" s="36">
        <f t="shared" si="9"/>
        <v>31.58</v>
      </c>
      <c r="J135" s="29" t="s">
        <v>3622</v>
      </c>
      <c r="K135" s="37">
        <v>29.72</v>
      </c>
      <c r="M135" s="38">
        <v>29.72</v>
      </c>
      <c r="N135" s="39">
        <f t="shared" si="10"/>
        <v>0.25</v>
      </c>
      <c r="S135" s="13">
        <v>0.85</v>
      </c>
    </row>
    <row r="136" spans="1:19" ht="22.5" x14ac:dyDescent="0.25">
      <c r="A136" s="32" t="s">
        <v>182</v>
      </c>
      <c r="B136" s="33" t="s">
        <v>2248</v>
      </c>
      <c r="C136" s="32" t="s">
        <v>1</v>
      </c>
      <c r="D136" s="32" t="s">
        <v>3032</v>
      </c>
      <c r="E136" s="34">
        <f t="shared" si="13"/>
        <v>11</v>
      </c>
      <c r="F136" s="35" t="s">
        <v>22</v>
      </c>
      <c r="G136" s="34">
        <f t="shared" si="12"/>
        <v>90.49</v>
      </c>
      <c r="H136" s="36">
        <f t="shared" si="11"/>
        <v>113.11</v>
      </c>
      <c r="I136" s="36">
        <f t="shared" si="9"/>
        <v>1244.21</v>
      </c>
      <c r="J136" s="29" t="s">
        <v>3622</v>
      </c>
      <c r="K136" s="37">
        <v>90.49</v>
      </c>
      <c r="M136" s="38">
        <v>90.49</v>
      </c>
      <c r="N136" s="39">
        <f t="shared" si="10"/>
        <v>0.25</v>
      </c>
      <c r="S136" s="13">
        <v>11</v>
      </c>
    </row>
    <row r="137" spans="1:19" ht="22.5" x14ac:dyDescent="0.25">
      <c r="A137" s="32" t="s">
        <v>183</v>
      </c>
      <c r="B137" s="33" t="s">
        <v>2249</v>
      </c>
      <c r="C137" s="32" t="s">
        <v>1</v>
      </c>
      <c r="D137" s="32" t="s">
        <v>3033</v>
      </c>
      <c r="E137" s="34">
        <f t="shared" si="13"/>
        <v>33</v>
      </c>
      <c r="F137" s="35" t="s">
        <v>22</v>
      </c>
      <c r="G137" s="34">
        <f t="shared" si="12"/>
        <v>10.1</v>
      </c>
      <c r="H137" s="36">
        <f t="shared" si="11"/>
        <v>12.63</v>
      </c>
      <c r="I137" s="36">
        <f t="shared" si="9"/>
        <v>416.79</v>
      </c>
      <c r="J137" s="29" t="s">
        <v>3622</v>
      </c>
      <c r="K137" s="37">
        <v>10.1</v>
      </c>
      <c r="M137" s="38">
        <v>10.1</v>
      </c>
      <c r="N137" s="39">
        <f t="shared" si="10"/>
        <v>0.25</v>
      </c>
      <c r="S137" s="13">
        <v>33</v>
      </c>
    </row>
    <row r="138" spans="1:19" ht="22.5" x14ac:dyDescent="0.25">
      <c r="A138" s="32" t="s">
        <v>184</v>
      </c>
      <c r="B138" s="33" t="s">
        <v>2250</v>
      </c>
      <c r="C138" s="32" t="s">
        <v>1</v>
      </c>
      <c r="D138" s="32" t="s">
        <v>3034</v>
      </c>
      <c r="E138" s="34">
        <f t="shared" si="13"/>
        <v>23</v>
      </c>
      <c r="F138" s="35" t="s">
        <v>22</v>
      </c>
      <c r="G138" s="34">
        <f t="shared" si="12"/>
        <v>16.14</v>
      </c>
      <c r="H138" s="36">
        <f t="shared" si="11"/>
        <v>20.18</v>
      </c>
      <c r="I138" s="36">
        <f t="shared" si="9"/>
        <v>464.14</v>
      </c>
      <c r="J138" s="29" t="s">
        <v>3622</v>
      </c>
      <c r="K138" s="37">
        <v>16.14</v>
      </c>
      <c r="M138" s="38">
        <v>16.14</v>
      </c>
      <c r="N138" s="39">
        <f t="shared" si="10"/>
        <v>0.25</v>
      </c>
      <c r="S138" s="13">
        <v>23</v>
      </c>
    </row>
    <row r="139" spans="1:19" ht="22.5" x14ac:dyDescent="0.25">
      <c r="A139" s="32" t="s">
        <v>185</v>
      </c>
      <c r="B139" s="33" t="s">
        <v>2251</v>
      </c>
      <c r="C139" s="32" t="s">
        <v>1</v>
      </c>
      <c r="D139" s="32" t="s">
        <v>3035</v>
      </c>
      <c r="E139" s="34">
        <f t="shared" si="13"/>
        <v>18</v>
      </c>
      <c r="F139" s="35" t="s">
        <v>22</v>
      </c>
      <c r="G139" s="34">
        <f t="shared" si="12"/>
        <v>13.86</v>
      </c>
      <c r="H139" s="36">
        <f t="shared" si="11"/>
        <v>17.329999999999998</v>
      </c>
      <c r="I139" s="36">
        <f t="shared" si="9"/>
        <v>311.94</v>
      </c>
      <c r="J139" s="29" t="s">
        <v>3622</v>
      </c>
      <c r="K139" s="37">
        <v>13.86</v>
      </c>
      <c r="M139" s="38">
        <v>13.86</v>
      </c>
      <c r="N139" s="39">
        <f t="shared" si="10"/>
        <v>0.25</v>
      </c>
      <c r="S139" s="13">
        <v>18</v>
      </c>
    </row>
    <row r="140" spans="1:19" ht="22.5" x14ac:dyDescent="0.25">
      <c r="A140" s="32" t="s">
        <v>186</v>
      </c>
      <c r="B140" s="33" t="s">
        <v>2252</v>
      </c>
      <c r="C140" s="32" t="s">
        <v>1</v>
      </c>
      <c r="D140" s="32" t="s">
        <v>3036</v>
      </c>
      <c r="E140" s="34">
        <f t="shared" si="13"/>
        <v>1</v>
      </c>
      <c r="F140" s="35" t="s">
        <v>22</v>
      </c>
      <c r="G140" s="34">
        <f t="shared" si="12"/>
        <v>123.3</v>
      </c>
      <c r="H140" s="36">
        <f t="shared" si="11"/>
        <v>154.13</v>
      </c>
      <c r="I140" s="36">
        <f t="shared" si="9"/>
        <v>154.13</v>
      </c>
      <c r="J140" s="29" t="s">
        <v>3622</v>
      </c>
      <c r="K140" s="37">
        <v>123.3</v>
      </c>
      <c r="M140" s="38">
        <v>123.3</v>
      </c>
      <c r="N140" s="39">
        <f t="shared" si="10"/>
        <v>0.25</v>
      </c>
      <c r="S140" s="13">
        <v>1</v>
      </c>
    </row>
    <row r="141" spans="1:19" ht="33.75" x14ac:dyDescent="0.25">
      <c r="A141" s="32" t="s">
        <v>187</v>
      </c>
      <c r="B141" s="33" t="s">
        <v>2253</v>
      </c>
      <c r="C141" s="32" t="s">
        <v>1</v>
      </c>
      <c r="D141" s="32" t="s">
        <v>3037</v>
      </c>
      <c r="E141" s="34">
        <f t="shared" si="13"/>
        <v>22</v>
      </c>
      <c r="F141" s="35" t="s">
        <v>22</v>
      </c>
      <c r="G141" s="34">
        <f t="shared" si="12"/>
        <v>6.93</v>
      </c>
      <c r="H141" s="36">
        <f t="shared" si="11"/>
        <v>8.66</v>
      </c>
      <c r="I141" s="36">
        <f t="shared" ref="I141:I204" si="14">ROUND(E141*H141,2)</f>
        <v>190.52</v>
      </c>
      <c r="J141" s="29" t="s">
        <v>3622</v>
      </c>
      <c r="K141" s="37">
        <v>6.93</v>
      </c>
      <c r="M141" s="38">
        <v>6.93</v>
      </c>
      <c r="N141" s="39">
        <f t="shared" ref="N141:N204" si="15">ROUND(H141/G141,3)-1</f>
        <v>0.25</v>
      </c>
      <c r="S141" s="13">
        <v>22</v>
      </c>
    </row>
    <row r="142" spans="1:19" ht="33.75" x14ac:dyDescent="0.25">
      <c r="A142" s="32" t="s">
        <v>188</v>
      </c>
      <c r="B142" s="33" t="s">
        <v>2254</v>
      </c>
      <c r="C142" s="32" t="s">
        <v>1</v>
      </c>
      <c r="D142" s="32" t="s">
        <v>3038</v>
      </c>
      <c r="E142" s="34">
        <f t="shared" si="13"/>
        <v>2</v>
      </c>
      <c r="F142" s="35" t="s">
        <v>22</v>
      </c>
      <c r="G142" s="34">
        <f t="shared" si="12"/>
        <v>9.01</v>
      </c>
      <c r="H142" s="36">
        <f t="shared" ref="H142:H205" si="16">ROUND(G142*(1+I$5),2)</f>
        <v>11.26</v>
      </c>
      <c r="I142" s="36">
        <f t="shared" si="14"/>
        <v>22.52</v>
      </c>
      <c r="J142" s="29" t="s">
        <v>3622</v>
      </c>
      <c r="K142" s="37">
        <v>9.01</v>
      </c>
      <c r="M142" s="38">
        <v>9.01</v>
      </c>
      <c r="N142" s="39">
        <f t="shared" si="15"/>
        <v>0.25</v>
      </c>
      <c r="S142" s="13">
        <v>2</v>
      </c>
    </row>
    <row r="143" spans="1:19" ht="22.5" x14ac:dyDescent="0.25">
      <c r="A143" s="32" t="s">
        <v>189</v>
      </c>
      <c r="B143" s="33" t="s">
        <v>2255</v>
      </c>
      <c r="C143" s="32" t="s">
        <v>1</v>
      </c>
      <c r="D143" s="32" t="s">
        <v>3039</v>
      </c>
      <c r="E143" s="34">
        <f t="shared" si="13"/>
        <v>9</v>
      </c>
      <c r="F143" s="35" t="s">
        <v>22</v>
      </c>
      <c r="G143" s="34">
        <f t="shared" si="12"/>
        <v>12.18</v>
      </c>
      <c r="H143" s="36">
        <f t="shared" si="16"/>
        <v>15.23</v>
      </c>
      <c r="I143" s="36">
        <f t="shared" si="14"/>
        <v>137.07</v>
      </c>
      <c r="J143" s="29" t="s">
        <v>3622</v>
      </c>
      <c r="K143" s="37">
        <v>12.18</v>
      </c>
      <c r="M143" s="38">
        <v>12.18</v>
      </c>
      <c r="N143" s="39">
        <f t="shared" si="15"/>
        <v>0.25</v>
      </c>
      <c r="S143" s="13">
        <v>9</v>
      </c>
    </row>
    <row r="144" spans="1:19" ht="22.5" x14ac:dyDescent="0.25">
      <c r="A144" s="32" t="s">
        <v>190</v>
      </c>
      <c r="B144" s="33" t="s">
        <v>2256</v>
      </c>
      <c r="C144" s="32" t="s">
        <v>1</v>
      </c>
      <c r="D144" s="32" t="s">
        <v>3040</v>
      </c>
      <c r="E144" s="34">
        <f t="shared" si="13"/>
        <v>20</v>
      </c>
      <c r="F144" s="35" t="s">
        <v>22</v>
      </c>
      <c r="G144" s="34">
        <f t="shared" si="12"/>
        <v>12.79</v>
      </c>
      <c r="H144" s="36">
        <f t="shared" si="16"/>
        <v>15.99</v>
      </c>
      <c r="I144" s="36">
        <f t="shared" si="14"/>
        <v>319.8</v>
      </c>
      <c r="J144" s="29" t="s">
        <v>3622</v>
      </c>
      <c r="K144" s="37">
        <v>12.79</v>
      </c>
      <c r="M144" s="38">
        <v>12.79</v>
      </c>
      <c r="N144" s="39">
        <f t="shared" si="15"/>
        <v>0.25</v>
      </c>
      <c r="S144" s="13">
        <v>20</v>
      </c>
    </row>
    <row r="145" spans="1:19" ht="22.5" x14ac:dyDescent="0.25">
      <c r="A145" s="32" t="s">
        <v>191</v>
      </c>
      <c r="B145" s="33" t="s">
        <v>2257</v>
      </c>
      <c r="C145" s="32" t="s">
        <v>1</v>
      </c>
      <c r="D145" s="32" t="s">
        <v>3041</v>
      </c>
      <c r="E145" s="34">
        <f t="shared" si="13"/>
        <v>6</v>
      </c>
      <c r="F145" s="35" t="s">
        <v>22</v>
      </c>
      <c r="G145" s="34">
        <f t="shared" si="12"/>
        <v>13.63</v>
      </c>
      <c r="H145" s="36">
        <f t="shared" si="16"/>
        <v>17.04</v>
      </c>
      <c r="I145" s="36">
        <f t="shared" si="14"/>
        <v>102.24</v>
      </c>
      <c r="J145" s="29" t="s">
        <v>3622</v>
      </c>
      <c r="K145" s="37">
        <v>13.63</v>
      </c>
      <c r="M145" s="38">
        <v>13.63</v>
      </c>
      <c r="N145" s="39">
        <f t="shared" si="15"/>
        <v>0.25</v>
      </c>
      <c r="S145" s="13">
        <v>6</v>
      </c>
    </row>
    <row r="146" spans="1:19" ht="22.5" x14ac:dyDescent="0.25">
      <c r="A146" s="32" t="s">
        <v>192</v>
      </c>
      <c r="B146" s="33" t="s">
        <v>2258</v>
      </c>
      <c r="C146" s="32" t="s">
        <v>1</v>
      </c>
      <c r="D146" s="32" t="s">
        <v>3042</v>
      </c>
      <c r="E146" s="34">
        <f t="shared" si="13"/>
        <v>1</v>
      </c>
      <c r="F146" s="35" t="s">
        <v>22</v>
      </c>
      <c r="G146" s="34">
        <f t="shared" si="12"/>
        <v>12.16</v>
      </c>
      <c r="H146" s="36">
        <f t="shared" si="16"/>
        <v>15.2</v>
      </c>
      <c r="I146" s="36">
        <f t="shared" si="14"/>
        <v>15.2</v>
      </c>
      <c r="J146" s="29" t="s">
        <v>3622</v>
      </c>
      <c r="K146" s="37">
        <v>12.16</v>
      </c>
      <c r="M146" s="38">
        <v>12.16</v>
      </c>
      <c r="N146" s="39">
        <f t="shared" si="15"/>
        <v>0.25</v>
      </c>
      <c r="S146" s="13">
        <v>1</v>
      </c>
    </row>
    <row r="147" spans="1:19" ht="33.75" x14ac:dyDescent="0.25">
      <c r="A147" s="32" t="s">
        <v>193</v>
      </c>
      <c r="B147" s="33" t="s">
        <v>2259</v>
      </c>
      <c r="C147" s="32" t="s">
        <v>1</v>
      </c>
      <c r="D147" s="32" t="s">
        <v>3043</v>
      </c>
      <c r="E147" s="34">
        <f t="shared" si="13"/>
        <v>3</v>
      </c>
      <c r="F147" s="35" t="s">
        <v>22</v>
      </c>
      <c r="G147" s="34">
        <f t="shared" si="12"/>
        <v>21.93</v>
      </c>
      <c r="H147" s="36">
        <f t="shared" si="16"/>
        <v>27.41</v>
      </c>
      <c r="I147" s="36">
        <f t="shared" si="14"/>
        <v>82.23</v>
      </c>
      <c r="J147" s="29" t="s">
        <v>3622</v>
      </c>
      <c r="K147" s="37">
        <v>21.93</v>
      </c>
      <c r="M147" s="38">
        <v>21.93</v>
      </c>
      <c r="N147" s="39">
        <f t="shared" si="15"/>
        <v>0.25</v>
      </c>
      <c r="S147" s="13">
        <v>3</v>
      </c>
    </row>
    <row r="148" spans="1:19" ht="33.75" x14ac:dyDescent="0.25">
      <c r="A148" s="32" t="s">
        <v>194</v>
      </c>
      <c r="B148" s="33" t="s">
        <v>2260</v>
      </c>
      <c r="C148" s="32" t="s">
        <v>1</v>
      </c>
      <c r="D148" s="32" t="s">
        <v>3044</v>
      </c>
      <c r="E148" s="34">
        <f t="shared" si="13"/>
        <v>1</v>
      </c>
      <c r="F148" s="35" t="s">
        <v>22</v>
      </c>
      <c r="G148" s="34">
        <f t="shared" si="12"/>
        <v>24.41</v>
      </c>
      <c r="H148" s="36">
        <f t="shared" si="16"/>
        <v>30.51</v>
      </c>
      <c r="I148" s="36">
        <f t="shared" si="14"/>
        <v>30.51</v>
      </c>
      <c r="J148" s="29" t="s">
        <v>3622</v>
      </c>
      <c r="K148" s="37">
        <v>24.41</v>
      </c>
      <c r="M148" s="38">
        <v>24.41</v>
      </c>
      <c r="N148" s="39">
        <f t="shared" si="15"/>
        <v>0.25</v>
      </c>
      <c r="S148" s="13">
        <v>1</v>
      </c>
    </row>
    <row r="149" spans="1:19" ht="22.5" x14ac:dyDescent="0.25">
      <c r="A149" s="32" t="s">
        <v>195</v>
      </c>
      <c r="B149" s="33" t="s">
        <v>2261</v>
      </c>
      <c r="C149" s="32" t="s">
        <v>1</v>
      </c>
      <c r="D149" s="32" t="s">
        <v>3045</v>
      </c>
      <c r="E149" s="34">
        <f t="shared" si="13"/>
        <v>5</v>
      </c>
      <c r="F149" s="35" t="s">
        <v>22</v>
      </c>
      <c r="G149" s="34">
        <f t="shared" si="12"/>
        <v>20.27</v>
      </c>
      <c r="H149" s="36">
        <f t="shared" si="16"/>
        <v>25.34</v>
      </c>
      <c r="I149" s="36">
        <f t="shared" si="14"/>
        <v>126.7</v>
      </c>
      <c r="J149" s="29" t="s">
        <v>3622</v>
      </c>
      <c r="K149" s="37">
        <v>20.27</v>
      </c>
      <c r="M149" s="38">
        <v>20.27</v>
      </c>
      <c r="N149" s="39">
        <f t="shared" si="15"/>
        <v>0.25</v>
      </c>
      <c r="S149" s="13">
        <v>5</v>
      </c>
    </row>
    <row r="150" spans="1:19" ht="22.5" x14ac:dyDescent="0.25">
      <c r="A150" s="32" t="s">
        <v>196</v>
      </c>
      <c r="B150" s="33" t="s">
        <v>2262</v>
      </c>
      <c r="C150" s="32" t="s">
        <v>1</v>
      </c>
      <c r="D150" s="32" t="s">
        <v>3046</v>
      </c>
      <c r="E150" s="34">
        <f t="shared" si="13"/>
        <v>29.16</v>
      </c>
      <c r="F150" s="35" t="s">
        <v>24</v>
      </c>
      <c r="G150" s="34">
        <f t="shared" si="12"/>
        <v>22.84</v>
      </c>
      <c r="H150" s="36">
        <f>ROUND(G150*(1+I$5),2)</f>
        <v>28.55</v>
      </c>
      <c r="I150" s="36">
        <f t="shared" si="14"/>
        <v>832.52</v>
      </c>
      <c r="J150" s="29" t="s">
        <v>3622</v>
      </c>
      <c r="K150" s="37">
        <v>22.84</v>
      </c>
      <c r="M150" s="38">
        <v>22.84</v>
      </c>
      <c r="N150" s="39">
        <f t="shared" si="15"/>
        <v>0.25</v>
      </c>
      <c r="S150" s="13">
        <v>29.16</v>
      </c>
    </row>
    <row r="151" spans="1:19" ht="22.5" x14ac:dyDescent="0.25">
      <c r="A151" s="32" t="s">
        <v>197</v>
      </c>
      <c r="B151" s="33" t="s">
        <v>2263</v>
      </c>
      <c r="C151" s="32" t="s">
        <v>1</v>
      </c>
      <c r="D151" s="32" t="s">
        <v>3047</v>
      </c>
      <c r="E151" s="34">
        <f t="shared" si="13"/>
        <v>122.39</v>
      </c>
      <c r="F151" s="35" t="s">
        <v>24</v>
      </c>
      <c r="G151" s="34">
        <f t="shared" si="12"/>
        <v>28.59</v>
      </c>
      <c r="H151" s="36">
        <f>ROUND(G151*(1+I$5),2)</f>
        <v>35.74</v>
      </c>
      <c r="I151" s="36">
        <f t="shared" si="14"/>
        <v>4374.22</v>
      </c>
      <c r="J151" s="29" t="s">
        <v>3622</v>
      </c>
      <c r="K151" s="37">
        <v>28.59</v>
      </c>
      <c r="M151" s="38">
        <v>28.59</v>
      </c>
      <c r="N151" s="39">
        <f t="shared" si="15"/>
        <v>0.25</v>
      </c>
      <c r="S151" s="13">
        <v>122.39</v>
      </c>
    </row>
    <row r="152" spans="1:19" ht="22.5" x14ac:dyDescent="0.25">
      <c r="A152" s="32" t="s">
        <v>198</v>
      </c>
      <c r="B152" s="33" t="s">
        <v>2264</v>
      </c>
      <c r="C152" s="32" t="s">
        <v>1</v>
      </c>
      <c r="D152" s="32" t="s">
        <v>3048</v>
      </c>
      <c r="E152" s="34">
        <f t="shared" si="13"/>
        <v>9.4</v>
      </c>
      <c r="F152" s="35" t="s">
        <v>24</v>
      </c>
      <c r="G152" s="34">
        <f t="shared" si="12"/>
        <v>35.53</v>
      </c>
      <c r="H152" s="36">
        <f t="shared" si="16"/>
        <v>44.41</v>
      </c>
      <c r="I152" s="36">
        <f t="shared" si="14"/>
        <v>417.45</v>
      </c>
      <c r="J152" s="29" t="s">
        <v>3622</v>
      </c>
      <c r="K152" s="37">
        <v>35.53</v>
      </c>
      <c r="M152" s="38">
        <v>35.53</v>
      </c>
      <c r="N152" s="39">
        <f t="shared" si="15"/>
        <v>0.25</v>
      </c>
      <c r="S152" s="13">
        <v>9.4</v>
      </c>
    </row>
    <row r="153" spans="1:19" ht="22.5" x14ac:dyDescent="0.25">
      <c r="A153" s="32" t="s">
        <v>199</v>
      </c>
      <c r="B153" s="33" t="s">
        <v>2265</v>
      </c>
      <c r="C153" s="32" t="s">
        <v>1</v>
      </c>
      <c r="D153" s="32" t="s">
        <v>3049</v>
      </c>
      <c r="E153" s="34">
        <f t="shared" si="13"/>
        <v>57.86</v>
      </c>
      <c r="F153" s="35" t="s">
        <v>24</v>
      </c>
      <c r="G153" s="34">
        <f t="shared" si="12"/>
        <v>39.82</v>
      </c>
      <c r="H153" s="36">
        <f t="shared" si="16"/>
        <v>49.78</v>
      </c>
      <c r="I153" s="36">
        <f t="shared" si="14"/>
        <v>2880.27</v>
      </c>
      <c r="J153" s="29" t="s">
        <v>3622</v>
      </c>
      <c r="K153" s="37">
        <v>39.82</v>
      </c>
      <c r="M153" s="38">
        <v>39.82</v>
      </c>
      <c r="N153" s="39">
        <f t="shared" si="15"/>
        <v>0.25</v>
      </c>
      <c r="S153" s="13">
        <v>57.86</v>
      </c>
    </row>
    <row r="154" spans="1:19" ht="22.5" x14ac:dyDescent="0.25">
      <c r="A154" s="32" t="s">
        <v>200</v>
      </c>
      <c r="B154" s="33" t="s">
        <v>2266</v>
      </c>
      <c r="C154" s="32" t="s">
        <v>1</v>
      </c>
      <c r="D154" s="32" t="s">
        <v>3050</v>
      </c>
      <c r="E154" s="34">
        <f t="shared" si="13"/>
        <v>15.44</v>
      </c>
      <c r="F154" s="35" t="s">
        <v>24</v>
      </c>
      <c r="G154" s="34">
        <f t="shared" si="12"/>
        <v>57.27</v>
      </c>
      <c r="H154" s="36">
        <f t="shared" si="16"/>
        <v>71.59</v>
      </c>
      <c r="I154" s="36">
        <f t="shared" si="14"/>
        <v>1105.3499999999999</v>
      </c>
      <c r="J154" s="29" t="s">
        <v>3622</v>
      </c>
      <c r="K154" s="37">
        <v>57.27</v>
      </c>
      <c r="M154" s="38">
        <v>57.27</v>
      </c>
      <c r="N154" s="39">
        <f t="shared" si="15"/>
        <v>0.25</v>
      </c>
      <c r="S154" s="13">
        <v>15.44</v>
      </c>
    </row>
    <row r="155" spans="1:19" ht="33.75" x14ac:dyDescent="0.25">
      <c r="A155" s="32" t="s">
        <v>201</v>
      </c>
      <c r="B155" s="33" t="s">
        <v>2267</v>
      </c>
      <c r="C155" s="32" t="s">
        <v>1</v>
      </c>
      <c r="D155" s="32" t="s">
        <v>3051</v>
      </c>
      <c r="E155" s="34">
        <f t="shared" si="13"/>
        <v>20</v>
      </c>
      <c r="F155" s="35" t="s">
        <v>22</v>
      </c>
      <c r="G155" s="34">
        <f t="shared" si="12"/>
        <v>10.96</v>
      </c>
      <c r="H155" s="36">
        <f t="shared" si="16"/>
        <v>13.7</v>
      </c>
      <c r="I155" s="36">
        <f t="shared" si="14"/>
        <v>274</v>
      </c>
      <c r="J155" s="29" t="s">
        <v>3622</v>
      </c>
      <c r="K155" s="37">
        <v>10.96</v>
      </c>
      <c r="M155" s="38">
        <v>10.96</v>
      </c>
      <c r="N155" s="39">
        <f t="shared" si="15"/>
        <v>0.25</v>
      </c>
      <c r="S155" s="13">
        <v>20</v>
      </c>
    </row>
    <row r="156" spans="1:19" ht="22.5" x14ac:dyDescent="0.25">
      <c r="A156" s="32" t="s">
        <v>202</v>
      </c>
      <c r="B156" s="33" t="s">
        <v>2268</v>
      </c>
      <c r="C156" s="32" t="s">
        <v>1</v>
      </c>
      <c r="D156" s="32" t="s">
        <v>3052</v>
      </c>
      <c r="E156" s="34">
        <f t="shared" si="13"/>
        <v>2</v>
      </c>
      <c r="F156" s="35" t="s">
        <v>22</v>
      </c>
      <c r="G156" s="34">
        <f t="shared" si="12"/>
        <v>18.87</v>
      </c>
      <c r="H156" s="36">
        <f t="shared" si="16"/>
        <v>23.59</v>
      </c>
      <c r="I156" s="36">
        <f t="shared" si="14"/>
        <v>47.18</v>
      </c>
      <c r="J156" s="29" t="s">
        <v>3622</v>
      </c>
      <c r="K156" s="37">
        <v>18.87</v>
      </c>
      <c r="M156" s="38">
        <v>18.87</v>
      </c>
      <c r="N156" s="39">
        <f t="shared" si="15"/>
        <v>0.25</v>
      </c>
      <c r="S156" s="13">
        <v>2</v>
      </c>
    </row>
    <row r="157" spans="1:19" ht="33.75" x14ac:dyDescent="0.25">
      <c r="A157" s="32" t="s">
        <v>203</v>
      </c>
      <c r="B157" s="33" t="s">
        <v>2269</v>
      </c>
      <c r="C157" s="32" t="s">
        <v>1</v>
      </c>
      <c r="D157" s="32" t="s">
        <v>3053</v>
      </c>
      <c r="E157" s="34">
        <f t="shared" si="13"/>
        <v>6</v>
      </c>
      <c r="F157" s="35" t="s">
        <v>22</v>
      </c>
      <c r="G157" s="34">
        <f t="shared" ref="G157:G220" si="17">ROUND(K157*(100%-I$7),2)</f>
        <v>10.91</v>
      </c>
      <c r="H157" s="36">
        <f t="shared" si="16"/>
        <v>13.64</v>
      </c>
      <c r="I157" s="36">
        <f t="shared" si="14"/>
        <v>81.84</v>
      </c>
      <c r="J157" s="29" t="s">
        <v>3622</v>
      </c>
      <c r="K157" s="37">
        <v>10.91</v>
      </c>
      <c r="M157" s="38">
        <v>10.91</v>
      </c>
      <c r="N157" s="39">
        <f t="shared" si="15"/>
        <v>0.25</v>
      </c>
      <c r="S157" s="13">
        <v>6</v>
      </c>
    </row>
    <row r="158" spans="1:19" ht="33.75" x14ac:dyDescent="0.25">
      <c r="A158" s="32" t="s">
        <v>204</v>
      </c>
      <c r="B158" s="33" t="s">
        <v>2270</v>
      </c>
      <c r="C158" s="32" t="s">
        <v>1</v>
      </c>
      <c r="D158" s="32" t="s">
        <v>3054</v>
      </c>
      <c r="E158" s="34">
        <f t="shared" si="13"/>
        <v>15</v>
      </c>
      <c r="F158" s="35" t="s">
        <v>22</v>
      </c>
      <c r="G158" s="34">
        <f t="shared" si="17"/>
        <v>15.82</v>
      </c>
      <c r="H158" s="36">
        <f t="shared" si="16"/>
        <v>19.78</v>
      </c>
      <c r="I158" s="36">
        <f t="shared" si="14"/>
        <v>296.7</v>
      </c>
      <c r="J158" s="29" t="s">
        <v>3622</v>
      </c>
      <c r="K158" s="37">
        <v>15.82</v>
      </c>
      <c r="M158" s="38">
        <v>15.82</v>
      </c>
      <c r="N158" s="39">
        <f t="shared" si="15"/>
        <v>0.25</v>
      </c>
      <c r="S158" s="13">
        <v>15</v>
      </c>
    </row>
    <row r="159" spans="1:19" ht="33.75" x14ac:dyDescent="0.25">
      <c r="A159" s="32" t="s">
        <v>205</v>
      </c>
      <c r="B159" s="33" t="s">
        <v>2271</v>
      </c>
      <c r="C159" s="32" t="s">
        <v>1</v>
      </c>
      <c r="D159" s="32" t="s">
        <v>3055</v>
      </c>
      <c r="E159" s="34">
        <f t="shared" si="13"/>
        <v>1</v>
      </c>
      <c r="F159" s="35" t="s">
        <v>22</v>
      </c>
      <c r="G159" s="34">
        <f t="shared" si="17"/>
        <v>28.24</v>
      </c>
      <c r="H159" s="36">
        <f t="shared" si="16"/>
        <v>35.299999999999997</v>
      </c>
      <c r="I159" s="36">
        <f t="shared" si="14"/>
        <v>35.299999999999997</v>
      </c>
      <c r="J159" s="29" t="s">
        <v>3622</v>
      </c>
      <c r="K159" s="37">
        <v>28.24</v>
      </c>
      <c r="M159" s="38">
        <v>28.24</v>
      </c>
      <c r="N159" s="39">
        <f t="shared" si="15"/>
        <v>0.25</v>
      </c>
      <c r="S159" s="13">
        <v>1</v>
      </c>
    </row>
    <row r="160" spans="1:19" ht="33.75" x14ac:dyDescent="0.25">
      <c r="A160" s="32" t="s">
        <v>206</v>
      </c>
      <c r="B160" s="33" t="s">
        <v>2272</v>
      </c>
      <c r="C160" s="32" t="s">
        <v>1</v>
      </c>
      <c r="D160" s="32" t="s">
        <v>3056</v>
      </c>
      <c r="E160" s="34">
        <f t="shared" si="13"/>
        <v>40</v>
      </c>
      <c r="F160" s="35" t="s">
        <v>22</v>
      </c>
      <c r="G160" s="34">
        <f t="shared" si="17"/>
        <v>10.69</v>
      </c>
      <c r="H160" s="36">
        <f t="shared" si="16"/>
        <v>13.36</v>
      </c>
      <c r="I160" s="36">
        <f t="shared" si="14"/>
        <v>534.4</v>
      </c>
      <c r="J160" s="29" t="s">
        <v>3622</v>
      </c>
      <c r="K160" s="37">
        <v>10.69</v>
      </c>
      <c r="M160" s="38">
        <v>10.69</v>
      </c>
      <c r="N160" s="39">
        <f t="shared" si="15"/>
        <v>0.25</v>
      </c>
      <c r="S160" s="13">
        <v>40</v>
      </c>
    </row>
    <row r="161" spans="1:19" ht="33.75" x14ac:dyDescent="0.25">
      <c r="A161" s="32" t="s">
        <v>207</v>
      </c>
      <c r="B161" s="33" t="s">
        <v>2273</v>
      </c>
      <c r="C161" s="32" t="s">
        <v>1</v>
      </c>
      <c r="D161" s="32" t="s">
        <v>3057</v>
      </c>
      <c r="E161" s="34">
        <f t="shared" si="13"/>
        <v>29</v>
      </c>
      <c r="F161" s="35" t="s">
        <v>22</v>
      </c>
      <c r="G161" s="34">
        <f t="shared" si="17"/>
        <v>15.11</v>
      </c>
      <c r="H161" s="36">
        <f t="shared" si="16"/>
        <v>18.89</v>
      </c>
      <c r="I161" s="36">
        <f t="shared" si="14"/>
        <v>547.80999999999995</v>
      </c>
      <c r="J161" s="29" t="s">
        <v>3622</v>
      </c>
      <c r="K161" s="37">
        <v>15.11</v>
      </c>
      <c r="M161" s="38">
        <v>15.11</v>
      </c>
      <c r="N161" s="39">
        <f t="shared" si="15"/>
        <v>0.25</v>
      </c>
      <c r="S161" s="13">
        <v>29</v>
      </c>
    </row>
    <row r="162" spans="1:19" ht="33.75" x14ac:dyDescent="0.25">
      <c r="A162" s="32" t="s">
        <v>208</v>
      </c>
      <c r="B162" s="33" t="s">
        <v>2274</v>
      </c>
      <c r="C162" s="32" t="s">
        <v>1</v>
      </c>
      <c r="D162" s="32" t="s">
        <v>3058</v>
      </c>
      <c r="E162" s="34">
        <f t="shared" si="13"/>
        <v>6</v>
      </c>
      <c r="F162" s="35" t="s">
        <v>22</v>
      </c>
      <c r="G162" s="34">
        <f t="shared" si="17"/>
        <v>22.58</v>
      </c>
      <c r="H162" s="36">
        <f t="shared" si="16"/>
        <v>28.23</v>
      </c>
      <c r="I162" s="36">
        <f t="shared" si="14"/>
        <v>169.38</v>
      </c>
      <c r="J162" s="29" t="s">
        <v>3622</v>
      </c>
      <c r="K162" s="37">
        <v>22.58</v>
      </c>
      <c r="M162" s="38">
        <v>22.58</v>
      </c>
      <c r="N162" s="39">
        <f t="shared" si="15"/>
        <v>0.25</v>
      </c>
      <c r="S162" s="13">
        <v>6</v>
      </c>
    </row>
    <row r="163" spans="1:19" ht="33.75" x14ac:dyDescent="0.25">
      <c r="A163" s="32" t="s">
        <v>209</v>
      </c>
      <c r="B163" s="33" t="s">
        <v>2275</v>
      </c>
      <c r="C163" s="32" t="s">
        <v>1</v>
      </c>
      <c r="D163" s="32" t="s">
        <v>3059</v>
      </c>
      <c r="E163" s="34">
        <f t="shared" si="13"/>
        <v>9</v>
      </c>
      <c r="F163" s="35" t="s">
        <v>22</v>
      </c>
      <c r="G163" s="34">
        <f t="shared" si="17"/>
        <v>27.43</v>
      </c>
      <c r="H163" s="36">
        <f t="shared" si="16"/>
        <v>34.29</v>
      </c>
      <c r="I163" s="36">
        <f t="shared" si="14"/>
        <v>308.61</v>
      </c>
      <c r="J163" s="29" t="s">
        <v>3622</v>
      </c>
      <c r="K163" s="37">
        <v>27.43</v>
      </c>
      <c r="M163" s="38">
        <v>27.43</v>
      </c>
      <c r="N163" s="39">
        <f t="shared" si="15"/>
        <v>0.25</v>
      </c>
      <c r="S163" s="13">
        <v>9</v>
      </c>
    </row>
    <row r="164" spans="1:19" ht="33.75" x14ac:dyDescent="0.25">
      <c r="A164" s="32" t="s">
        <v>210</v>
      </c>
      <c r="B164" s="33" t="s">
        <v>2276</v>
      </c>
      <c r="C164" s="32" t="s">
        <v>1</v>
      </c>
      <c r="D164" s="32" t="s">
        <v>3060</v>
      </c>
      <c r="E164" s="34">
        <f t="shared" ref="E164:E227" si="18">S164</f>
        <v>1</v>
      </c>
      <c r="F164" s="35" t="s">
        <v>22</v>
      </c>
      <c r="G164" s="34">
        <f t="shared" si="17"/>
        <v>26.54</v>
      </c>
      <c r="H164" s="36">
        <f t="shared" si="16"/>
        <v>33.18</v>
      </c>
      <c r="I164" s="36">
        <f t="shared" si="14"/>
        <v>33.18</v>
      </c>
      <c r="J164" s="29" t="s">
        <v>3622</v>
      </c>
      <c r="K164" s="37">
        <v>26.54</v>
      </c>
      <c r="M164" s="38">
        <v>26.54</v>
      </c>
      <c r="N164" s="39">
        <f t="shared" si="15"/>
        <v>0.25</v>
      </c>
      <c r="S164" s="13">
        <v>1</v>
      </c>
    </row>
    <row r="165" spans="1:19" ht="33.75" x14ac:dyDescent="0.25">
      <c r="A165" s="32" t="s">
        <v>211</v>
      </c>
      <c r="B165" s="33" t="s">
        <v>2277</v>
      </c>
      <c r="C165" s="32" t="s">
        <v>1</v>
      </c>
      <c r="D165" s="32" t="s">
        <v>3061</v>
      </c>
      <c r="E165" s="34">
        <f t="shared" si="18"/>
        <v>3</v>
      </c>
      <c r="F165" s="35" t="s">
        <v>22</v>
      </c>
      <c r="G165" s="34">
        <f t="shared" si="17"/>
        <v>42.4</v>
      </c>
      <c r="H165" s="36">
        <f t="shared" si="16"/>
        <v>53</v>
      </c>
      <c r="I165" s="36">
        <f t="shared" si="14"/>
        <v>159</v>
      </c>
      <c r="J165" s="29" t="s">
        <v>3622</v>
      </c>
      <c r="K165" s="37">
        <v>42.4</v>
      </c>
      <c r="M165" s="38">
        <v>42.4</v>
      </c>
      <c r="N165" s="39">
        <f t="shared" si="15"/>
        <v>0.25</v>
      </c>
      <c r="S165" s="13">
        <v>3</v>
      </c>
    </row>
    <row r="166" spans="1:19" ht="33.75" x14ac:dyDescent="0.25">
      <c r="A166" s="32" t="s">
        <v>212</v>
      </c>
      <c r="B166" s="33" t="s">
        <v>2278</v>
      </c>
      <c r="C166" s="32" t="s">
        <v>1</v>
      </c>
      <c r="D166" s="32" t="s">
        <v>3062</v>
      </c>
      <c r="E166" s="34">
        <f t="shared" si="18"/>
        <v>6</v>
      </c>
      <c r="F166" s="35" t="s">
        <v>22</v>
      </c>
      <c r="G166" s="34">
        <f t="shared" si="17"/>
        <v>50.66</v>
      </c>
      <c r="H166" s="36">
        <f t="shared" si="16"/>
        <v>63.33</v>
      </c>
      <c r="I166" s="36">
        <f t="shared" si="14"/>
        <v>379.98</v>
      </c>
      <c r="J166" s="29" t="s">
        <v>3622</v>
      </c>
      <c r="K166" s="37">
        <v>50.66</v>
      </c>
      <c r="M166" s="38">
        <v>50.66</v>
      </c>
      <c r="N166" s="39">
        <f t="shared" si="15"/>
        <v>0.25</v>
      </c>
      <c r="S166" s="13">
        <v>6</v>
      </c>
    </row>
    <row r="167" spans="1:19" ht="33.75" x14ac:dyDescent="0.25">
      <c r="A167" s="32" t="s">
        <v>213</v>
      </c>
      <c r="B167" s="33" t="s">
        <v>2279</v>
      </c>
      <c r="C167" s="32" t="s">
        <v>1</v>
      </c>
      <c r="D167" s="32" t="s">
        <v>3063</v>
      </c>
      <c r="E167" s="34">
        <f t="shared" si="18"/>
        <v>46</v>
      </c>
      <c r="F167" s="35" t="s">
        <v>22</v>
      </c>
      <c r="G167" s="34">
        <f t="shared" si="17"/>
        <v>9.59</v>
      </c>
      <c r="H167" s="36">
        <f t="shared" si="16"/>
        <v>11.99</v>
      </c>
      <c r="I167" s="36">
        <f t="shared" si="14"/>
        <v>551.54</v>
      </c>
      <c r="J167" s="29" t="s">
        <v>3622</v>
      </c>
      <c r="K167" s="37">
        <v>9.59</v>
      </c>
      <c r="M167" s="38">
        <v>9.59</v>
      </c>
      <c r="N167" s="39">
        <f t="shared" si="15"/>
        <v>0.25</v>
      </c>
      <c r="S167" s="13">
        <v>46</v>
      </c>
    </row>
    <row r="168" spans="1:19" ht="33.75" x14ac:dyDescent="0.25">
      <c r="A168" s="32" t="s">
        <v>214</v>
      </c>
      <c r="B168" s="33" t="s">
        <v>2280</v>
      </c>
      <c r="C168" s="32" t="s">
        <v>1</v>
      </c>
      <c r="D168" s="32" t="s">
        <v>3064</v>
      </c>
      <c r="E168" s="34">
        <f t="shared" si="18"/>
        <v>5</v>
      </c>
      <c r="F168" s="35" t="s">
        <v>22</v>
      </c>
      <c r="G168" s="34">
        <f t="shared" si="17"/>
        <v>15.56</v>
      </c>
      <c r="H168" s="36">
        <f t="shared" si="16"/>
        <v>19.45</v>
      </c>
      <c r="I168" s="36">
        <f t="shared" si="14"/>
        <v>97.25</v>
      </c>
      <c r="J168" s="29" t="s">
        <v>3622</v>
      </c>
      <c r="K168" s="37">
        <v>15.56</v>
      </c>
      <c r="M168" s="38">
        <v>15.56</v>
      </c>
      <c r="N168" s="39">
        <f t="shared" si="15"/>
        <v>0.25</v>
      </c>
      <c r="S168" s="13">
        <v>5</v>
      </c>
    </row>
    <row r="169" spans="1:19" ht="33.75" x14ac:dyDescent="0.25">
      <c r="A169" s="32" t="s">
        <v>215</v>
      </c>
      <c r="B169" s="33" t="s">
        <v>2281</v>
      </c>
      <c r="C169" s="32" t="s">
        <v>1</v>
      </c>
      <c r="D169" s="32" t="s">
        <v>3065</v>
      </c>
      <c r="E169" s="34">
        <f t="shared" si="18"/>
        <v>16</v>
      </c>
      <c r="F169" s="35" t="s">
        <v>22</v>
      </c>
      <c r="G169" s="34">
        <f t="shared" si="17"/>
        <v>17.739999999999998</v>
      </c>
      <c r="H169" s="36">
        <f t="shared" si="16"/>
        <v>22.18</v>
      </c>
      <c r="I169" s="36">
        <f t="shared" si="14"/>
        <v>354.88</v>
      </c>
      <c r="J169" s="29" t="s">
        <v>3622</v>
      </c>
      <c r="K169" s="37">
        <v>17.739999999999998</v>
      </c>
      <c r="M169" s="38">
        <v>17.739999999999998</v>
      </c>
      <c r="N169" s="39">
        <f t="shared" si="15"/>
        <v>0.25</v>
      </c>
      <c r="S169" s="13">
        <v>16</v>
      </c>
    </row>
    <row r="170" spans="1:19" ht="33.75" x14ac:dyDescent="0.25">
      <c r="A170" s="32" t="s">
        <v>216</v>
      </c>
      <c r="B170" s="33" t="s">
        <v>2282</v>
      </c>
      <c r="C170" s="32" t="s">
        <v>1</v>
      </c>
      <c r="D170" s="32" t="s">
        <v>3066</v>
      </c>
      <c r="E170" s="34">
        <f t="shared" si="18"/>
        <v>9</v>
      </c>
      <c r="F170" s="35" t="s">
        <v>22</v>
      </c>
      <c r="G170" s="34">
        <f t="shared" si="17"/>
        <v>10.74</v>
      </c>
      <c r="H170" s="36">
        <f t="shared" si="16"/>
        <v>13.43</v>
      </c>
      <c r="I170" s="36">
        <f t="shared" si="14"/>
        <v>120.87</v>
      </c>
      <c r="J170" s="29" t="s">
        <v>3622</v>
      </c>
      <c r="K170" s="37">
        <v>10.74</v>
      </c>
      <c r="M170" s="38">
        <v>10.74</v>
      </c>
      <c r="N170" s="39">
        <f t="shared" si="15"/>
        <v>0.25</v>
      </c>
      <c r="S170" s="13">
        <v>9</v>
      </c>
    </row>
    <row r="171" spans="1:19" ht="22.5" x14ac:dyDescent="0.25">
      <c r="A171" s="32" t="s">
        <v>217</v>
      </c>
      <c r="B171" s="33" t="s">
        <v>2283</v>
      </c>
      <c r="C171" s="32" t="s">
        <v>1</v>
      </c>
      <c r="D171" s="32" t="s">
        <v>3067</v>
      </c>
      <c r="E171" s="34">
        <f t="shared" si="18"/>
        <v>5</v>
      </c>
      <c r="F171" s="35" t="s">
        <v>22</v>
      </c>
      <c r="G171" s="34">
        <f t="shared" si="17"/>
        <v>15.39</v>
      </c>
      <c r="H171" s="36">
        <f t="shared" si="16"/>
        <v>19.239999999999998</v>
      </c>
      <c r="I171" s="36">
        <f t="shared" si="14"/>
        <v>96.2</v>
      </c>
      <c r="J171" s="29" t="s">
        <v>3622</v>
      </c>
      <c r="K171" s="37">
        <v>15.39</v>
      </c>
      <c r="M171" s="38">
        <v>15.39</v>
      </c>
      <c r="N171" s="39">
        <f t="shared" si="15"/>
        <v>0.25</v>
      </c>
      <c r="S171" s="13">
        <v>5</v>
      </c>
    </row>
    <row r="172" spans="1:19" ht="22.5" x14ac:dyDescent="0.25">
      <c r="A172" s="32" t="s">
        <v>218</v>
      </c>
      <c r="B172" s="33" t="s">
        <v>2284</v>
      </c>
      <c r="C172" s="32" t="s">
        <v>1</v>
      </c>
      <c r="D172" s="32" t="s">
        <v>3068</v>
      </c>
      <c r="E172" s="34">
        <f t="shared" si="18"/>
        <v>16</v>
      </c>
      <c r="F172" s="35" t="s">
        <v>22</v>
      </c>
      <c r="G172" s="34">
        <f t="shared" si="17"/>
        <v>24.25</v>
      </c>
      <c r="H172" s="36">
        <f t="shared" si="16"/>
        <v>30.31</v>
      </c>
      <c r="I172" s="36">
        <f t="shared" si="14"/>
        <v>484.96</v>
      </c>
      <c r="J172" s="29" t="s">
        <v>3622</v>
      </c>
      <c r="K172" s="37">
        <v>24.25</v>
      </c>
      <c r="M172" s="38">
        <v>24.25</v>
      </c>
      <c r="N172" s="39">
        <f t="shared" si="15"/>
        <v>0.25</v>
      </c>
      <c r="S172" s="13">
        <v>16</v>
      </c>
    </row>
    <row r="173" spans="1:19" ht="22.5" x14ac:dyDescent="0.25">
      <c r="A173" s="32" t="s">
        <v>219</v>
      </c>
      <c r="B173" s="33" t="s">
        <v>2285</v>
      </c>
      <c r="C173" s="32" t="s">
        <v>1</v>
      </c>
      <c r="D173" s="32" t="s">
        <v>3069</v>
      </c>
      <c r="E173" s="34">
        <f t="shared" si="18"/>
        <v>1</v>
      </c>
      <c r="F173" s="35" t="s">
        <v>22</v>
      </c>
      <c r="G173" s="34">
        <f t="shared" si="17"/>
        <v>40.380000000000003</v>
      </c>
      <c r="H173" s="36">
        <f t="shared" si="16"/>
        <v>50.48</v>
      </c>
      <c r="I173" s="36">
        <f t="shared" si="14"/>
        <v>50.48</v>
      </c>
      <c r="J173" s="29" t="s">
        <v>3622</v>
      </c>
      <c r="K173" s="37">
        <v>40.380000000000003</v>
      </c>
      <c r="M173" s="38">
        <v>40.380000000000003</v>
      </c>
      <c r="N173" s="39">
        <f t="shared" si="15"/>
        <v>0.25</v>
      </c>
      <c r="S173" s="13">
        <v>1</v>
      </c>
    </row>
    <row r="174" spans="1:19" ht="22.5" x14ac:dyDescent="0.25">
      <c r="A174" s="32" t="s">
        <v>220</v>
      </c>
      <c r="B174" s="33" t="s">
        <v>2286</v>
      </c>
      <c r="C174" s="32" t="s">
        <v>1</v>
      </c>
      <c r="D174" s="32" t="s">
        <v>3070</v>
      </c>
      <c r="E174" s="34">
        <f t="shared" si="18"/>
        <v>1</v>
      </c>
      <c r="F174" s="35" t="s">
        <v>22</v>
      </c>
      <c r="G174" s="34">
        <f t="shared" si="17"/>
        <v>38.39</v>
      </c>
      <c r="H174" s="36">
        <f t="shared" si="16"/>
        <v>47.99</v>
      </c>
      <c r="I174" s="36">
        <f t="shared" si="14"/>
        <v>47.99</v>
      </c>
      <c r="J174" s="29" t="s">
        <v>3622</v>
      </c>
      <c r="K174" s="37">
        <v>38.39</v>
      </c>
      <c r="M174" s="38">
        <v>38.39</v>
      </c>
      <c r="N174" s="39">
        <f t="shared" si="15"/>
        <v>0.25</v>
      </c>
      <c r="S174" s="13">
        <v>1</v>
      </c>
    </row>
    <row r="175" spans="1:19" ht="33.75" x14ac:dyDescent="0.25">
      <c r="A175" s="32" t="s">
        <v>221</v>
      </c>
      <c r="B175" s="33" t="s">
        <v>2287</v>
      </c>
      <c r="C175" s="32" t="s">
        <v>1</v>
      </c>
      <c r="D175" s="32" t="s">
        <v>3071</v>
      </c>
      <c r="E175" s="34">
        <f t="shared" si="18"/>
        <v>2</v>
      </c>
      <c r="F175" s="35" t="s">
        <v>22</v>
      </c>
      <c r="G175" s="34">
        <f t="shared" si="17"/>
        <v>23.53</v>
      </c>
      <c r="H175" s="36">
        <f t="shared" si="16"/>
        <v>29.41</v>
      </c>
      <c r="I175" s="36">
        <f t="shared" si="14"/>
        <v>58.82</v>
      </c>
      <c r="J175" s="29" t="s">
        <v>3622</v>
      </c>
      <c r="K175" s="37">
        <v>23.53</v>
      </c>
      <c r="M175" s="38">
        <v>23.53</v>
      </c>
      <c r="N175" s="39">
        <f t="shared" si="15"/>
        <v>0.25</v>
      </c>
      <c r="S175" s="13">
        <v>2</v>
      </c>
    </row>
    <row r="176" spans="1:19" ht="33.75" x14ac:dyDescent="0.25">
      <c r="A176" s="32" t="s">
        <v>222</v>
      </c>
      <c r="B176" s="33" t="s">
        <v>2288</v>
      </c>
      <c r="C176" s="32" t="s">
        <v>1</v>
      </c>
      <c r="D176" s="32" t="s">
        <v>3072</v>
      </c>
      <c r="E176" s="34">
        <f t="shared" si="18"/>
        <v>2</v>
      </c>
      <c r="F176" s="35" t="s">
        <v>22</v>
      </c>
      <c r="G176" s="34">
        <f t="shared" si="17"/>
        <v>47.19</v>
      </c>
      <c r="H176" s="36">
        <f t="shared" si="16"/>
        <v>58.99</v>
      </c>
      <c r="I176" s="36">
        <f t="shared" si="14"/>
        <v>117.98</v>
      </c>
      <c r="J176" s="29" t="s">
        <v>3622</v>
      </c>
      <c r="K176" s="37">
        <v>47.19</v>
      </c>
      <c r="M176" s="38">
        <v>47.19</v>
      </c>
      <c r="N176" s="39">
        <f t="shared" si="15"/>
        <v>0.25</v>
      </c>
      <c r="S176" s="13">
        <v>2</v>
      </c>
    </row>
    <row r="177" spans="1:19" ht="33.75" x14ac:dyDescent="0.25">
      <c r="A177" s="32" t="s">
        <v>223</v>
      </c>
      <c r="B177" s="33" t="s">
        <v>2278</v>
      </c>
      <c r="C177" s="32" t="s">
        <v>1</v>
      </c>
      <c r="D177" s="32" t="s">
        <v>3062</v>
      </c>
      <c r="E177" s="34">
        <f t="shared" si="18"/>
        <v>6</v>
      </c>
      <c r="F177" s="35" t="s">
        <v>22</v>
      </c>
      <c r="G177" s="34">
        <f t="shared" si="17"/>
        <v>50.66</v>
      </c>
      <c r="H177" s="36">
        <f t="shared" si="16"/>
        <v>63.33</v>
      </c>
      <c r="I177" s="36">
        <f t="shared" si="14"/>
        <v>379.98</v>
      </c>
      <c r="J177" s="29" t="s">
        <v>3622</v>
      </c>
      <c r="K177" s="37">
        <v>50.66</v>
      </c>
      <c r="M177" s="38">
        <v>50.66</v>
      </c>
      <c r="N177" s="39">
        <f t="shared" si="15"/>
        <v>0.25</v>
      </c>
      <c r="S177" s="13">
        <v>6</v>
      </c>
    </row>
    <row r="178" spans="1:19" ht="22.5" x14ac:dyDescent="0.25">
      <c r="A178" s="32" t="s">
        <v>224</v>
      </c>
      <c r="B178" s="33" t="s">
        <v>2289</v>
      </c>
      <c r="C178" s="32" t="s">
        <v>1</v>
      </c>
      <c r="D178" s="32" t="s">
        <v>3073</v>
      </c>
      <c r="E178" s="34">
        <f t="shared" si="18"/>
        <v>3</v>
      </c>
      <c r="F178" s="35" t="s">
        <v>22</v>
      </c>
      <c r="G178" s="34">
        <f t="shared" si="17"/>
        <v>56.51</v>
      </c>
      <c r="H178" s="36">
        <f t="shared" si="16"/>
        <v>70.64</v>
      </c>
      <c r="I178" s="36">
        <f t="shared" si="14"/>
        <v>211.92</v>
      </c>
      <c r="J178" s="29" t="s">
        <v>3622</v>
      </c>
      <c r="K178" s="37">
        <v>56.51</v>
      </c>
      <c r="M178" s="38">
        <v>56.51</v>
      </c>
      <c r="N178" s="39">
        <f t="shared" si="15"/>
        <v>0.25</v>
      </c>
      <c r="S178" s="13">
        <v>3</v>
      </c>
    </row>
    <row r="179" spans="1:19" ht="33.75" x14ac:dyDescent="0.25">
      <c r="A179" s="32" t="s">
        <v>225</v>
      </c>
      <c r="B179" s="33" t="s">
        <v>2290</v>
      </c>
      <c r="C179" s="32" t="s">
        <v>1</v>
      </c>
      <c r="D179" s="32" t="s">
        <v>3074</v>
      </c>
      <c r="E179" s="34">
        <f t="shared" si="18"/>
        <v>2</v>
      </c>
      <c r="F179" s="35" t="s">
        <v>22</v>
      </c>
      <c r="G179" s="34">
        <f t="shared" si="17"/>
        <v>39.21</v>
      </c>
      <c r="H179" s="36">
        <f t="shared" si="16"/>
        <v>49.01</v>
      </c>
      <c r="I179" s="36">
        <f t="shared" si="14"/>
        <v>98.02</v>
      </c>
      <c r="J179" s="29" t="s">
        <v>3622</v>
      </c>
      <c r="K179" s="37">
        <v>39.21</v>
      </c>
      <c r="M179" s="38">
        <v>39.21</v>
      </c>
      <c r="N179" s="39">
        <f t="shared" si="15"/>
        <v>0.25</v>
      </c>
      <c r="S179" s="13">
        <v>2</v>
      </c>
    </row>
    <row r="180" spans="1:19" ht="33.75" x14ac:dyDescent="0.25">
      <c r="A180" s="32" t="s">
        <v>226</v>
      </c>
      <c r="B180" s="33" t="s">
        <v>2291</v>
      </c>
      <c r="C180" s="32" t="s">
        <v>1</v>
      </c>
      <c r="D180" s="32" t="s">
        <v>3075</v>
      </c>
      <c r="E180" s="34">
        <f t="shared" si="18"/>
        <v>1</v>
      </c>
      <c r="F180" s="35" t="s">
        <v>22</v>
      </c>
      <c r="G180" s="34">
        <f t="shared" si="17"/>
        <v>42.08</v>
      </c>
      <c r="H180" s="36">
        <f t="shared" si="16"/>
        <v>52.6</v>
      </c>
      <c r="I180" s="36">
        <f t="shared" si="14"/>
        <v>52.6</v>
      </c>
      <c r="J180" s="29" t="s">
        <v>3622</v>
      </c>
      <c r="K180" s="37">
        <v>42.08</v>
      </c>
      <c r="M180" s="38">
        <v>42.08</v>
      </c>
      <c r="N180" s="39">
        <f t="shared" si="15"/>
        <v>0.25</v>
      </c>
      <c r="S180" s="13">
        <v>1</v>
      </c>
    </row>
    <row r="181" spans="1:19" ht="22.5" x14ac:dyDescent="0.25">
      <c r="A181" s="32" t="s">
        <v>227</v>
      </c>
      <c r="B181" s="33" t="s">
        <v>2292</v>
      </c>
      <c r="C181" s="32" t="s">
        <v>1</v>
      </c>
      <c r="D181" s="32" t="s">
        <v>3076</v>
      </c>
      <c r="E181" s="34">
        <f t="shared" si="18"/>
        <v>1</v>
      </c>
      <c r="F181" s="35" t="s">
        <v>22</v>
      </c>
      <c r="G181" s="34">
        <f t="shared" si="17"/>
        <v>479.16</v>
      </c>
      <c r="H181" s="36">
        <f t="shared" si="16"/>
        <v>598.95000000000005</v>
      </c>
      <c r="I181" s="36">
        <f t="shared" si="14"/>
        <v>598.95000000000005</v>
      </c>
      <c r="J181" s="29" t="s">
        <v>3622</v>
      </c>
      <c r="K181" s="37">
        <v>479.16</v>
      </c>
      <c r="M181" s="38">
        <v>479.16</v>
      </c>
      <c r="N181" s="39">
        <f t="shared" si="15"/>
        <v>0.25</v>
      </c>
      <c r="S181" s="13">
        <v>1</v>
      </c>
    </row>
    <row r="182" spans="1:19" ht="22.5" x14ac:dyDescent="0.25">
      <c r="A182" s="32" t="s">
        <v>228</v>
      </c>
      <c r="B182" s="33" t="s">
        <v>2293</v>
      </c>
      <c r="C182" s="32" t="s">
        <v>1</v>
      </c>
      <c r="D182" s="32" t="s">
        <v>3077</v>
      </c>
      <c r="E182" s="34">
        <f t="shared" si="18"/>
        <v>2</v>
      </c>
      <c r="F182" s="35" t="s">
        <v>22</v>
      </c>
      <c r="G182" s="34">
        <f t="shared" si="17"/>
        <v>99.33</v>
      </c>
      <c r="H182" s="36">
        <f t="shared" si="16"/>
        <v>124.16</v>
      </c>
      <c r="I182" s="36">
        <f t="shared" si="14"/>
        <v>248.32</v>
      </c>
      <c r="J182" s="29" t="s">
        <v>3622</v>
      </c>
      <c r="K182" s="37">
        <v>99.33</v>
      </c>
      <c r="M182" s="38">
        <v>99.33</v>
      </c>
      <c r="N182" s="39">
        <f t="shared" si="15"/>
        <v>0.25</v>
      </c>
      <c r="S182" s="13">
        <v>2</v>
      </c>
    </row>
    <row r="183" spans="1:19" ht="33.75" x14ac:dyDescent="0.25">
      <c r="A183" s="32" t="s">
        <v>229</v>
      </c>
      <c r="B183" s="33" t="s">
        <v>2294</v>
      </c>
      <c r="C183" s="32" t="s">
        <v>1</v>
      </c>
      <c r="D183" s="32" t="s">
        <v>3078</v>
      </c>
      <c r="E183" s="34">
        <f t="shared" si="18"/>
        <v>16</v>
      </c>
      <c r="F183" s="35" t="s">
        <v>22</v>
      </c>
      <c r="G183" s="34">
        <f t="shared" si="17"/>
        <v>76.67</v>
      </c>
      <c r="H183" s="36">
        <f t="shared" si="16"/>
        <v>95.84</v>
      </c>
      <c r="I183" s="36">
        <f t="shared" si="14"/>
        <v>1533.44</v>
      </c>
      <c r="J183" s="29" t="s">
        <v>3622</v>
      </c>
      <c r="K183" s="37">
        <v>76.67</v>
      </c>
      <c r="M183" s="38">
        <v>76.67</v>
      </c>
      <c r="N183" s="39">
        <f t="shared" si="15"/>
        <v>0.25</v>
      </c>
      <c r="S183" s="13">
        <v>16</v>
      </c>
    </row>
    <row r="184" spans="1:19" ht="33.75" x14ac:dyDescent="0.25">
      <c r="A184" s="32" t="s">
        <v>230</v>
      </c>
      <c r="B184" s="33" t="s">
        <v>2295</v>
      </c>
      <c r="C184" s="32" t="s">
        <v>1</v>
      </c>
      <c r="D184" s="32" t="s">
        <v>3079</v>
      </c>
      <c r="E184" s="34">
        <f t="shared" si="18"/>
        <v>2</v>
      </c>
      <c r="F184" s="35" t="s">
        <v>22</v>
      </c>
      <c r="G184" s="34">
        <f t="shared" si="17"/>
        <v>293.95</v>
      </c>
      <c r="H184" s="36">
        <f t="shared" si="16"/>
        <v>367.44</v>
      </c>
      <c r="I184" s="36">
        <f t="shared" si="14"/>
        <v>734.88</v>
      </c>
      <c r="J184" s="29" t="s">
        <v>3622</v>
      </c>
      <c r="K184" s="37">
        <v>293.95</v>
      </c>
      <c r="M184" s="38">
        <v>293.95</v>
      </c>
      <c r="N184" s="39">
        <f t="shared" si="15"/>
        <v>0.25</v>
      </c>
      <c r="S184" s="13">
        <v>2</v>
      </c>
    </row>
    <row r="185" spans="1:19" x14ac:dyDescent="0.25">
      <c r="A185" s="32" t="s">
        <v>231</v>
      </c>
      <c r="B185" s="33" t="s">
        <v>2296</v>
      </c>
      <c r="C185" s="32" t="s">
        <v>2930</v>
      </c>
      <c r="D185" s="32" t="s">
        <v>3080</v>
      </c>
      <c r="E185" s="34">
        <f t="shared" si="18"/>
        <v>4</v>
      </c>
      <c r="F185" s="35" t="s">
        <v>22</v>
      </c>
      <c r="G185" s="34">
        <f t="shared" si="17"/>
        <v>2741.34</v>
      </c>
      <c r="H185" s="36">
        <f t="shared" si="16"/>
        <v>3426.68</v>
      </c>
      <c r="I185" s="36">
        <f t="shared" si="14"/>
        <v>13706.72</v>
      </c>
      <c r="J185" s="29" t="s">
        <v>3622</v>
      </c>
      <c r="K185" s="37">
        <v>2741.34</v>
      </c>
      <c r="M185" s="38">
        <v>2741.34</v>
      </c>
      <c r="N185" s="39">
        <f t="shared" si="15"/>
        <v>0.25</v>
      </c>
      <c r="S185" s="13">
        <v>4</v>
      </c>
    </row>
    <row r="186" spans="1:19" x14ac:dyDescent="0.25">
      <c r="A186" s="32" t="s">
        <v>232</v>
      </c>
      <c r="B186" s="33" t="s">
        <v>2297</v>
      </c>
      <c r="C186" s="32" t="s">
        <v>2930</v>
      </c>
      <c r="D186" s="32" t="s">
        <v>3081</v>
      </c>
      <c r="E186" s="34">
        <f t="shared" si="18"/>
        <v>7</v>
      </c>
      <c r="F186" s="35" t="s">
        <v>22</v>
      </c>
      <c r="G186" s="34">
        <f t="shared" si="17"/>
        <v>111.75</v>
      </c>
      <c r="H186" s="36">
        <f t="shared" si="16"/>
        <v>139.69</v>
      </c>
      <c r="I186" s="36">
        <f t="shared" si="14"/>
        <v>977.83</v>
      </c>
      <c r="J186" s="29" t="s">
        <v>3622</v>
      </c>
      <c r="K186" s="37">
        <v>111.75</v>
      </c>
      <c r="M186" s="38">
        <v>111.75</v>
      </c>
      <c r="N186" s="39">
        <f t="shared" si="15"/>
        <v>0.25</v>
      </c>
      <c r="S186" s="13">
        <v>7</v>
      </c>
    </row>
    <row r="187" spans="1:19" ht="22.5" x14ac:dyDescent="0.25">
      <c r="A187" s="32" t="s">
        <v>233</v>
      </c>
      <c r="B187" s="33" t="s">
        <v>2298</v>
      </c>
      <c r="C187" s="32" t="s">
        <v>1</v>
      </c>
      <c r="D187" s="32" t="s">
        <v>3082</v>
      </c>
      <c r="E187" s="34">
        <f t="shared" si="18"/>
        <v>9</v>
      </c>
      <c r="F187" s="35" t="s">
        <v>22</v>
      </c>
      <c r="G187" s="34">
        <f t="shared" si="17"/>
        <v>523.24</v>
      </c>
      <c r="H187" s="36">
        <f t="shared" si="16"/>
        <v>654.04999999999995</v>
      </c>
      <c r="I187" s="36">
        <f t="shared" si="14"/>
        <v>5886.45</v>
      </c>
      <c r="J187" s="29" t="s">
        <v>3622</v>
      </c>
      <c r="K187" s="37">
        <v>523.24</v>
      </c>
      <c r="M187" s="38">
        <v>523.24</v>
      </c>
      <c r="N187" s="39">
        <f t="shared" si="15"/>
        <v>0.25</v>
      </c>
      <c r="S187" s="13">
        <v>9</v>
      </c>
    </row>
    <row r="188" spans="1:19" x14ac:dyDescent="0.25">
      <c r="A188" s="32" t="s">
        <v>234</v>
      </c>
      <c r="B188" s="33" t="s">
        <v>2299</v>
      </c>
      <c r="C188" s="32" t="s">
        <v>2930</v>
      </c>
      <c r="D188" s="32" t="s">
        <v>3083</v>
      </c>
      <c r="E188" s="34">
        <f t="shared" si="18"/>
        <v>2</v>
      </c>
      <c r="F188" s="35" t="s">
        <v>22</v>
      </c>
      <c r="G188" s="34">
        <f t="shared" si="17"/>
        <v>369.06</v>
      </c>
      <c r="H188" s="36">
        <f t="shared" si="16"/>
        <v>461.33</v>
      </c>
      <c r="I188" s="36">
        <f t="shared" si="14"/>
        <v>922.66</v>
      </c>
      <c r="J188" s="29" t="s">
        <v>3622</v>
      </c>
      <c r="K188" s="37">
        <v>369.06</v>
      </c>
      <c r="M188" s="38">
        <v>369.06</v>
      </c>
      <c r="N188" s="39">
        <f t="shared" si="15"/>
        <v>0.25</v>
      </c>
      <c r="S188" s="13">
        <v>2</v>
      </c>
    </row>
    <row r="189" spans="1:19" ht="22.5" x14ac:dyDescent="0.25">
      <c r="A189" s="32" t="s">
        <v>235</v>
      </c>
      <c r="B189" s="33" t="s">
        <v>2300</v>
      </c>
      <c r="C189" s="32" t="s">
        <v>1</v>
      </c>
      <c r="D189" s="32" t="s">
        <v>3084</v>
      </c>
      <c r="E189" s="34">
        <f t="shared" si="18"/>
        <v>5</v>
      </c>
      <c r="F189" s="35" t="s">
        <v>22</v>
      </c>
      <c r="G189" s="34">
        <f t="shared" si="17"/>
        <v>571.35</v>
      </c>
      <c r="H189" s="36">
        <f t="shared" si="16"/>
        <v>714.19</v>
      </c>
      <c r="I189" s="36">
        <f t="shared" si="14"/>
        <v>3570.95</v>
      </c>
      <c r="J189" s="29" t="s">
        <v>3622</v>
      </c>
      <c r="K189" s="37">
        <v>571.35</v>
      </c>
      <c r="M189" s="38">
        <v>571.35</v>
      </c>
      <c r="N189" s="39">
        <f t="shared" si="15"/>
        <v>0.25</v>
      </c>
      <c r="S189" s="13">
        <v>5</v>
      </c>
    </row>
    <row r="190" spans="1:19" ht="33.75" x14ac:dyDescent="0.25">
      <c r="A190" s="32" t="s">
        <v>236</v>
      </c>
      <c r="B190" s="33" t="s">
        <v>2301</v>
      </c>
      <c r="C190" s="32" t="s">
        <v>1</v>
      </c>
      <c r="D190" s="32" t="s">
        <v>3085</v>
      </c>
      <c r="E190" s="34">
        <f t="shared" si="18"/>
        <v>9</v>
      </c>
      <c r="F190" s="35" t="s">
        <v>22</v>
      </c>
      <c r="G190" s="34">
        <f t="shared" si="17"/>
        <v>491.96</v>
      </c>
      <c r="H190" s="36">
        <f t="shared" si="16"/>
        <v>614.95000000000005</v>
      </c>
      <c r="I190" s="36">
        <f t="shared" si="14"/>
        <v>5534.55</v>
      </c>
      <c r="J190" s="29" t="s">
        <v>3622</v>
      </c>
      <c r="K190" s="37">
        <v>491.96</v>
      </c>
      <c r="M190" s="38">
        <v>491.96</v>
      </c>
      <c r="N190" s="39">
        <f t="shared" si="15"/>
        <v>0.25</v>
      </c>
      <c r="S190" s="13">
        <v>9</v>
      </c>
    </row>
    <row r="191" spans="1:19" x14ac:dyDescent="0.25">
      <c r="A191" s="32" t="s">
        <v>237</v>
      </c>
      <c r="B191" s="33" t="s">
        <v>2302</v>
      </c>
      <c r="C191" s="32" t="s">
        <v>2930</v>
      </c>
      <c r="D191" s="32" t="s">
        <v>3086</v>
      </c>
      <c r="E191" s="34">
        <f t="shared" si="18"/>
        <v>5</v>
      </c>
      <c r="F191" s="35" t="s">
        <v>22</v>
      </c>
      <c r="G191" s="34">
        <f t="shared" si="17"/>
        <v>54.39</v>
      </c>
      <c r="H191" s="36">
        <f t="shared" si="16"/>
        <v>67.989999999999995</v>
      </c>
      <c r="I191" s="36">
        <f t="shared" si="14"/>
        <v>339.95</v>
      </c>
      <c r="J191" s="29" t="s">
        <v>3622</v>
      </c>
      <c r="K191" s="37">
        <v>54.39</v>
      </c>
      <c r="M191" s="38">
        <v>54.39</v>
      </c>
      <c r="N191" s="39">
        <f t="shared" si="15"/>
        <v>0.25</v>
      </c>
      <c r="S191" s="13">
        <v>5</v>
      </c>
    </row>
    <row r="192" spans="1:19" ht="22.5" x14ac:dyDescent="0.25">
      <c r="A192" s="32" t="s">
        <v>238</v>
      </c>
      <c r="B192" s="33" t="s">
        <v>2303</v>
      </c>
      <c r="C192" s="32" t="s">
        <v>1</v>
      </c>
      <c r="D192" s="32" t="s">
        <v>3087</v>
      </c>
      <c r="E192" s="34">
        <f t="shared" si="18"/>
        <v>11</v>
      </c>
      <c r="F192" s="35" t="s">
        <v>22</v>
      </c>
      <c r="G192" s="34">
        <f t="shared" si="17"/>
        <v>52.21</v>
      </c>
      <c r="H192" s="36">
        <f t="shared" si="16"/>
        <v>65.260000000000005</v>
      </c>
      <c r="I192" s="36">
        <f t="shared" si="14"/>
        <v>717.86</v>
      </c>
      <c r="J192" s="29" t="s">
        <v>3622</v>
      </c>
      <c r="K192" s="37">
        <v>52.21</v>
      </c>
      <c r="M192" s="38">
        <v>52.21</v>
      </c>
      <c r="N192" s="39">
        <f t="shared" si="15"/>
        <v>0.25</v>
      </c>
      <c r="S192" s="13">
        <v>11</v>
      </c>
    </row>
    <row r="193" spans="1:19" x14ac:dyDescent="0.25">
      <c r="A193" s="32" t="s">
        <v>239</v>
      </c>
      <c r="B193" s="33" t="s">
        <v>2304</v>
      </c>
      <c r="C193" s="32" t="s">
        <v>2930</v>
      </c>
      <c r="D193" s="32" t="s">
        <v>3088</v>
      </c>
      <c r="E193" s="34">
        <f t="shared" si="18"/>
        <v>1</v>
      </c>
      <c r="F193" s="35" t="s">
        <v>22</v>
      </c>
      <c r="G193" s="34">
        <f t="shared" si="17"/>
        <v>611.67999999999995</v>
      </c>
      <c r="H193" s="36">
        <f t="shared" si="16"/>
        <v>764.6</v>
      </c>
      <c r="I193" s="36">
        <f t="shared" si="14"/>
        <v>764.6</v>
      </c>
      <c r="J193" s="29" t="s">
        <v>3622</v>
      </c>
      <c r="K193" s="37">
        <v>611.67999999999995</v>
      </c>
      <c r="M193" s="38">
        <v>611.67999999999995</v>
      </c>
      <c r="N193" s="39">
        <f t="shared" si="15"/>
        <v>0.25</v>
      </c>
      <c r="S193" s="13">
        <v>1</v>
      </c>
    </row>
    <row r="194" spans="1:19" x14ac:dyDescent="0.25">
      <c r="A194" s="32" t="s">
        <v>240</v>
      </c>
      <c r="B194" s="33" t="s">
        <v>2305</v>
      </c>
      <c r="C194" s="32" t="s">
        <v>2930</v>
      </c>
      <c r="D194" s="32" t="s">
        <v>3089</v>
      </c>
      <c r="E194" s="34">
        <f t="shared" si="18"/>
        <v>2</v>
      </c>
      <c r="F194" s="35" t="s">
        <v>22</v>
      </c>
      <c r="G194" s="34">
        <f t="shared" si="17"/>
        <v>1783.54</v>
      </c>
      <c r="H194" s="36">
        <f t="shared" si="16"/>
        <v>2229.4299999999998</v>
      </c>
      <c r="I194" s="36">
        <f t="shared" si="14"/>
        <v>4458.8599999999997</v>
      </c>
      <c r="J194" s="29" t="s">
        <v>3622</v>
      </c>
      <c r="K194" s="37">
        <v>1783.54</v>
      </c>
      <c r="M194" s="38">
        <v>1783.54</v>
      </c>
      <c r="N194" s="39">
        <f t="shared" si="15"/>
        <v>0.25</v>
      </c>
      <c r="S194" s="13">
        <v>2</v>
      </c>
    </row>
    <row r="195" spans="1:19" ht="22.5" x14ac:dyDescent="0.25">
      <c r="A195" s="32" t="s">
        <v>241</v>
      </c>
      <c r="B195" s="33" t="s">
        <v>2306</v>
      </c>
      <c r="C195" s="32" t="s">
        <v>1</v>
      </c>
      <c r="D195" s="32" t="s">
        <v>3090</v>
      </c>
      <c r="E195" s="34">
        <f t="shared" si="18"/>
        <v>2</v>
      </c>
      <c r="F195" s="35" t="s">
        <v>22</v>
      </c>
      <c r="G195" s="34">
        <f t="shared" si="17"/>
        <v>763.8</v>
      </c>
      <c r="H195" s="36">
        <f t="shared" si="16"/>
        <v>954.75</v>
      </c>
      <c r="I195" s="36">
        <f t="shared" si="14"/>
        <v>1909.5</v>
      </c>
      <c r="J195" s="29" t="s">
        <v>3622</v>
      </c>
      <c r="K195" s="37">
        <v>763.8</v>
      </c>
      <c r="M195" s="38">
        <v>763.8</v>
      </c>
      <c r="N195" s="39">
        <f t="shared" si="15"/>
        <v>0.25</v>
      </c>
      <c r="S195" s="13">
        <v>2</v>
      </c>
    </row>
    <row r="196" spans="1:19" ht="24" customHeight="1" x14ac:dyDescent="0.25">
      <c r="A196" s="32" t="s">
        <v>242</v>
      </c>
      <c r="B196" s="33" t="s">
        <v>2307</v>
      </c>
      <c r="C196" s="32" t="s">
        <v>1</v>
      </c>
      <c r="D196" s="32" t="s">
        <v>3091</v>
      </c>
      <c r="E196" s="34">
        <f t="shared" si="18"/>
        <v>9</v>
      </c>
      <c r="F196" s="35" t="s">
        <v>22</v>
      </c>
      <c r="G196" s="34">
        <f t="shared" si="17"/>
        <v>42.55</v>
      </c>
      <c r="H196" s="36">
        <f t="shared" si="16"/>
        <v>53.19</v>
      </c>
      <c r="I196" s="36">
        <f t="shared" si="14"/>
        <v>478.71</v>
      </c>
      <c r="J196" s="29" t="s">
        <v>3622</v>
      </c>
      <c r="K196" s="37">
        <v>42.55</v>
      </c>
      <c r="M196" s="38">
        <v>42.55</v>
      </c>
      <c r="N196" s="39">
        <f t="shared" si="15"/>
        <v>0.25</v>
      </c>
      <c r="S196" s="13">
        <v>9</v>
      </c>
    </row>
    <row r="197" spans="1:19" ht="22.5" x14ac:dyDescent="0.25">
      <c r="A197" s="32" t="s">
        <v>243</v>
      </c>
      <c r="B197" s="33" t="s">
        <v>2308</v>
      </c>
      <c r="C197" s="32" t="s">
        <v>1</v>
      </c>
      <c r="D197" s="32" t="s">
        <v>3092</v>
      </c>
      <c r="E197" s="34">
        <f t="shared" si="18"/>
        <v>5</v>
      </c>
      <c r="F197" s="35" t="s">
        <v>22</v>
      </c>
      <c r="G197" s="34">
        <f t="shared" si="17"/>
        <v>123.01</v>
      </c>
      <c r="H197" s="36">
        <f t="shared" si="16"/>
        <v>153.76</v>
      </c>
      <c r="I197" s="36">
        <f t="shared" si="14"/>
        <v>768.8</v>
      </c>
      <c r="J197" s="29" t="s">
        <v>3622</v>
      </c>
      <c r="K197" s="37">
        <v>123.01</v>
      </c>
      <c r="M197" s="38">
        <v>123.01</v>
      </c>
      <c r="N197" s="39">
        <f t="shared" si="15"/>
        <v>0.25</v>
      </c>
      <c r="S197" s="13">
        <v>5</v>
      </c>
    </row>
    <row r="198" spans="1:19" ht="33.75" x14ac:dyDescent="0.25">
      <c r="A198" s="32" t="s">
        <v>244</v>
      </c>
      <c r="B198" s="33" t="s">
        <v>2309</v>
      </c>
      <c r="C198" s="32" t="s">
        <v>1</v>
      </c>
      <c r="D198" s="32" t="s">
        <v>3093</v>
      </c>
      <c r="E198" s="34">
        <f t="shared" si="18"/>
        <v>1</v>
      </c>
      <c r="F198" s="35" t="s">
        <v>22</v>
      </c>
      <c r="G198" s="34">
        <f t="shared" si="17"/>
        <v>950.01</v>
      </c>
      <c r="H198" s="36">
        <f t="shared" si="16"/>
        <v>1187.51</v>
      </c>
      <c r="I198" s="36">
        <f t="shared" si="14"/>
        <v>1187.51</v>
      </c>
      <c r="J198" s="29" t="s">
        <v>3622</v>
      </c>
      <c r="K198" s="37">
        <v>950.01</v>
      </c>
      <c r="M198" s="38">
        <v>950.01</v>
      </c>
      <c r="N198" s="39">
        <f t="shared" si="15"/>
        <v>0.25</v>
      </c>
      <c r="S198" s="13">
        <v>1</v>
      </c>
    </row>
    <row r="199" spans="1:19" ht="22.5" x14ac:dyDescent="0.25">
      <c r="A199" s="32" t="s">
        <v>245</v>
      </c>
      <c r="B199" s="33" t="s">
        <v>2310</v>
      </c>
      <c r="C199" s="32" t="s">
        <v>1</v>
      </c>
      <c r="D199" s="32" t="s">
        <v>3094</v>
      </c>
      <c r="E199" s="34">
        <f t="shared" si="18"/>
        <v>8</v>
      </c>
      <c r="F199" s="35" t="s">
        <v>22</v>
      </c>
      <c r="G199" s="34">
        <f t="shared" si="17"/>
        <v>367.37</v>
      </c>
      <c r="H199" s="36">
        <f t="shared" si="16"/>
        <v>459.21</v>
      </c>
      <c r="I199" s="36">
        <f t="shared" si="14"/>
        <v>3673.68</v>
      </c>
      <c r="J199" s="29" t="s">
        <v>3622</v>
      </c>
      <c r="K199" s="37">
        <v>367.37</v>
      </c>
      <c r="M199" s="38">
        <v>367.37</v>
      </c>
      <c r="N199" s="39">
        <f t="shared" si="15"/>
        <v>0.25</v>
      </c>
      <c r="S199" s="13">
        <v>8</v>
      </c>
    </row>
    <row r="200" spans="1:19" ht="22.5" x14ac:dyDescent="0.25">
      <c r="A200" s="32" t="s">
        <v>246</v>
      </c>
      <c r="B200" s="33" t="s">
        <v>2311</v>
      </c>
      <c r="C200" s="32" t="s">
        <v>1</v>
      </c>
      <c r="D200" s="32" t="s">
        <v>3095</v>
      </c>
      <c r="E200" s="34">
        <f t="shared" si="18"/>
        <v>8</v>
      </c>
      <c r="F200" s="35" t="s">
        <v>22</v>
      </c>
      <c r="G200" s="34">
        <f t="shared" si="17"/>
        <v>381.39</v>
      </c>
      <c r="H200" s="36">
        <f t="shared" si="16"/>
        <v>476.74</v>
      </c>
      <c r="I200" s="36">
        <f t="shared" si="14"/>
        <v>3813.92</v>
      </c>
      <c r="J200" s="29" t="s">
        <v>3622</v>
      </c>
      <c r="K200" s="37">
        <v>381.39</v>
      </c>
      <c r="M200" s="38">
        <v>381.39</v>
      </c>
      <c r="N200" s="39">
        <f t="shared" si="15"/>
        <v>0.25</v>
      </c>
      <c r="S200" s="13">
        <v>8</v>
      </c>
    </row>
    <row r="201" spans="1:19" ht="23.25" customHeight="1" x14ac:dyDescent="0.25">
      <c r="A201" s="32" t="s">
        <v>247</v>
      </c>
      <c r="B201" s="33" t="s">
        <v>2312</v>
      </c>
      <c r="C201" s="32" t="s">
        <v>1</v>
      </c>
      <c r="D201" s="32" t="s">
        <v>3096</v>
      </c>
      <c r="E201" s="34">
        <f t="shared" si="18"/>
        <v>10</v>
      </c>
      <c r="F201" s="35" t="s">
        <v>22</v>
      </c>
      <c r="G201" s="34">
        <f t="shared" si="17"/>
        <v>325.58</v>
      </c>
      <c r="H201" s="36">
        <f t="shared" si="16"/>
        <v>406.98</v>
      </c>
      <c r="I201" s="36">
        <f t="shared" si="14"/>
        <v>4069.8</v>
      </c>
      <c r="J201" s="29" t="s">
        <v>3622</v>
      </c>
      <c r="K201" s="37">
        <v>325.58</v>
      </c>
      <c r="M201" s="38">
        <v>325.58</v>
      </c>
      <c r="N201" s="39">
        <f t="shared" si="15"/>
        <v>0.25</v>
      </c>
      <c r="S201" s="13">
        <v>10</v>
      </c>
    </row>
    <row r="202" spans="1:19" ht="24" customHeight="1" x14ac:dyDescent="0.25">
      <c r="A202" s="32" t="s">
        <v>248</v>
      </c>
      <c r="B202" s="33" t="s">
        <v>2313</v>
      </c>
      <c r="C202" s="32" t="s">
        <v>1</v>
      </c>
      <c r="D202" s="32" t="s">
        <v>3097</v>
      </c>
      <c r="E202" s="34">
        <f t="shared" si="18"/>
        <v>2</v>
      </c>
      <c r="F202" s="35" t="s">
        <v>22</v>
      </c>
      <c r="G202" s="34">
        <f t="shared" si="17"/>
        <v>1684.19</v>
      </c>
      <c r="H202" s="36">
        <f t="shared" si="16"/>
        <v>2105.2399999999998</v>
      </c>
      <c r="I202" s="36">
        <f t="shared" si="14"/>
        <v>4210.4799999999996</v>
      </c>
      <c r="J202" s="29" t="s">
        <v>3622</v>
      </c>
      <c r="K202" s="37">
        <v>1684.19</v>
      </c>
      <c r="M202" s="38">
        <v>1684.19</v>
      </c>
      <c r="N202" s="39">
        <f t="shared" si="15"/>
        <v>0.25</v>
      </c>
      <c r="S202" s="13">
        <v>2</v>
      </c>
    </row>
    <row r="203" spans="1:19" ht="22.5" x14ac:dyDescent="0.25">
      <c r="A203" s="32" t="s">
        <v>249</v>
      </c>
      <c r="B203" s="33" t="s">
        <v>2314</v>
      </c>
      <c r="C203" s="32" t="s">
        <v>1</v>
      </c>
      <c r="D203" s="32" t="s">
        <v>3098</v>
      </c>
      <c r="E203" s="34">
        <f t="shared" si="18"/>
        <v>93.67</v>
      </c>
      <c r="F203" s="35" t="s">
        <v>24</v>
      </c>
      <c r="G203" s="34">
        <f t="shared" si="17"/>
        <v>50.53</v>
      </c>
      <c r="H203" s="36">
        <f t="shared" si="16"/>
        <v>63.16</v>
      </c>
      <c r="I203" s="36">
        <f t="shared" si="14"/>
        <v>5916.2</v>
      </c>
      <c r="J203" s="29" t="s">
        <v>3622</v>
      </c>
      <c r="K203" s="37">
        <v>50.53</v>
      </c>
      <c r="M203" s="38">
        <v>50.53</v>
      </c>
      <c r="N203" s="39">
        <f t="shared" si="15"/>
        <v>0.25</v>
      </c>
      <c r="S203" s="13">
        <v>93.67</v>
      </c>
    </row>
    <row r="204" spans="1:19" ht="22.5" x14ac:dyDescent="0.25">
      <c r="A204" s="32" t="s">
        <v>250</v>
      </c>
      <c r="B204" s="33" t="s">
        <v>2315</v>
      </c>
      <c r="C204" s="32" t="s">
        <v>1</v>
      </c>
      <c r="D204" s="32" t="s">
        <v>3099</v>
      </c>
      <c r="E204" s="34">
        <f t="shared" si="18"/>
        <v>12.4</v>
      </c>
      <c r="F204" s="35" t="s">
        <v>24</v>
      </c>
      <c r="G204" s="34">
        <f t="shared" si="17"/>
        <v>73.88</v>
      </c>
      <c r="H204" s="36">
        <f t="shared" si="16"/>
        <v>92.35</v>
      </c>
      <c r="I204" s="36">
        <f t="shared" si="14"/>
        <v>1145.1400000000001</v>
      </c>
      <c r="J204" s="29" t="s">
        <v>3622</v>
      </c>
      <c r="K204" s="37">
        <v>73.88</v>
      </c>
      <c r="M204" s="38">
        <v>73.88</v>
      </c>
      <c r="N204" s="39">
        <f t="shared" si="15"/>
        <v>0.25</v>
      </c>
      <c r="S204" s="13">
        <v>12.4</v>
      </c>
    </row>
    <row r="205" spans="1:19" ht="22.5" x14ac:dyDescent="0.25">
      <c r="A205" s="32" t="s">
        <v>251</v>
      </c>
      <c r="B205" s="33" t="s">
        <v>2316</v>
      </c>
      <c r="C205" s="32" t="s">
        <v>1</v>
      </c>
      <c r="D205" s="32" t="s">
        <v>3100</v>
      </c>
      <c r="E205" s="34">
        <f t="shared" si="18"/>
        <v>17.62</v>
      </c>
      <c r="F205" s="35" t="s">
        <v>24</v>
      </c>
      <c r="G205" s="34">
        <f t="shared" si="17"/>
        <v>55.53</v>
      </c>
      <c r="H205" s="36">
        <f t="shared" si="16"/>
        <v>69.41</v>
      </c>
      <c r="I205" s="36">
        <f t="shared" ref="I205:I268" si="19">ROUND(E205*H205,2)</f>
        <v>1223</v>
      </c>
      <c r="J205" s="29" t="s">
        <v>3622</v>
      </c>
      <c r="K205" s="37">
        <v>55.53</v>
      </c>
      <c r="M205" s="38">
        <v>55.53</v>
      </c>
      <c r="N205" s="39">
        <f t="shared" ref="N205:N268" si="20">ROUND(H205/G205,3)-1</f>
        <v>0.25</v>
      </c>
      <c r="S205" s="13">
        <v>17.62</v>
      </c>
    </row>
    <row r="206" spans="1:19" ht="22.5" x14ac:dyDescent="0.25">
      <c r="A206" s="32" t="s">
        <v>252</v>
      </c>
      <c r="B206" s="33" t="s">
        <v>2317</v>
      </c>
      <c r="C206" s="32" t="s">
        <v>1</v>
      </c>
      <c r="D206" s="32" t="s">
        <v>3101</v>
      </c>
      <c r="E206" s="34">
        <f t="shared" si="18"/>
        <v>1</v>
      </c>
      <c r="F206" s="35" t="s">
        <v>22</v>
      </c>
      <c r="G206" s="34">
        <f t="shared" si="17"/>
        <v>114.52</v>
      </c>
      <c r="H206" s="36">
        <f t="shared" ref="H206:H269" si="21">ROUND(G206*(1+I$5),2)</f>
        <v>143.15</v>
      </c>
      <c r="I206" s="36">
        <f t="shared" si="19"/>
        <v>143.15</v>
      </c>
      <c r="J206" s="29" t="s">
        <v>3622</v>
      </c>
      <c r="K206" s="37">
        <v>114.52</v>
      </c>
      <c r="M206" s="38">
        <v>114.52</v>
      </c>
      <c r="N206" s="39">
        <f t="shared" si="20"/>
        <v>0.25</v>
      </c>
      <c r="S206" s="13">
        <v>1</v>
      </c>
    </row>
    <row r="207" spans="1:19" ht="22.5" x14ac:dyDescent="0.25">
      <c r="A207" s="32" t="s">
        <v>253</v>
      </c>
      <c r="B207" s="33" t="s">
        <v>2318</v>
      </c>
      <c r="C207" s="32" t="s">
        <v>1</v>
      </c>
      <c r="D207" s="32" t="s">
        <v>3102</v>
      </c>
      <c r="E207" s="34">
        <f t="shared" si="18"/>
        <v>16</v>
      </c>
      <c r="F207" s="35" t="s">
        <v>22</v>
      </c>
      <c r="G207" s="34">
        <f t="shared" si="17"/>
        <v>35.76</v>
      </c>
      <c r="H207" s="36">
        <f t="shared" si="21"/>
        <v>44.7</v>
      </c>
      <c r="I207" s="36">
        <f t="shared" si="19"/>
        <v>715.2</v>
      </c>
      <c r="J207" s="29" t="s">
        <v>3622</v>
      </c>
      <c r="K207" s="37">
        <v>35.76</v>
      </c>
      <c r="M207" s="38">
        <v>35.76</v>
      </c>
      <c r="N207" s="39">
        <f t="shared" si="20"/>
        <v>0.25</v>
      </c>
      <c r="S207" s="13">
        <v>16</v>
      </c>
    </row>
    <row r="208" spans="1:19" ht="33.75" x14ac:dyDescent="0.25">
      <c r="A208" s="32" t="s">
        <v>254</v>
      </c>
      <c r="B208" s="33" t="s">
        <v>2281</v>
      </c>
      <c r="C208" s="32" t="s">
        <v>1</v>
      </c>
      <c r="D208" s="32" t="s">
        <v>3065</v>
      </c>
      <c r="E208" s="34">
        <f t="shared" si="18"/>
        <v>4</v>
      </c>
      <c r="F208" s="35" t="s">
        <v>22</v>
      </c>
      <c r="G208" s="34">
        <f t="shared" si="17"/>
        <v>17.739999999999998</v>
      </c>
      <c r="H208" s="36">
        <f t="shared" si="21"/>
        <v>22.18</v>
      </c>
      <c r="I208" s="36">
        <f t="shared" si="19"/>
        <v>88.72</v>
      </c>
      <c r="J208" s="29" t="s">
        <v>3622</v>
      </c>
      <c r="K208" s="37">
        <v>17.739999999999998</v>
      </c>
      <c r="M208" s="38">
        <v>17.739999999999998</v>
      </c>
      <c r="N208" s="39">
        <f t="shared" si="20"/>
        <v>0.25</v>
      </c>
      <c r="S208" s="13">
        <v>4</v>
      </c>
    </row>
    <row r="209" spans="1:19" ht="22.5" x14ac:dyDescent="0.25">
      <c r="A209" s="32" t="s">
        <v>255</v>
      </c>
      <c r="B209" s="33" t="s">
        <v>2319</v>
      </c>
      <c r="C209" s="32" t="s">
        <v>1</v>
      </c>
      <c r="D209" s="32" t="s">
        <v>3103</v>
      </c>
      <c r="E209" s="34">
        <f t="shared" si="18"/>
        <v>2</v>
      </c>
      <c r="F209" s="35" t="s">
        <v>22</v>
      </c>
      <c r="G209" s="34">
        <f t="shared" si="17"/>
        <v>50.61</v>
      </c>
      <c r="H209" s="36">
        <f t="shared" si="21"/>
        <v>63.26</v>
      </c>
      <c r="I209" s="36">
        <f t="shared" si="19"/>
        <v>126.52</v>
      </c>
      <c r="J209" s="29" t="s">
        <v>3622</v>
      </c>
      <c r="K209" s="37">
        <v>50.61</v>
      </c>
      <c r="M209" s="38">
        <v>50.61</v>
      </c>
      <c r="N209" s="39">
        <f t="shared" si="20"/>
        <v>0.25</v>
      </c>
      <c r="S209" s="13">
        <v>2</v>
      </c>
    </row>
    <row r="210" spans="1:19" ht="22.5" x14ac:dyDescent="0.25">
      <c r="A210" s="32" t="s">
        <v>256</v>
      </c>
      <c r="B210" s="33" t="s">
        <v>2320</v>
      </c>
      <c r="C210" s="32" t="s">
        <v>1</v>
      </c>
      <c r="D210" s="32" t="s">
        <v>3104</v>
      </c>
      <c r="E210" s="34">
        <f t="shared" si="18"/>
        <v>16</v>
      </c>
      <c r="F210" s="35" t="s">
        <v>22</v>
      </c>
      <c r="G210" s="34">
        <f t="shared" si="17"/>
        <v>27.22</v>
      </c>
      <c r="H210" s="36">
        <f t="shared" si="21"/>
        <v>34.03</v>
      </c>
      <c r="I210" s="36">
        <f t="shared" si="19"/>
        <v>544.48</v>
      </c>
      <c r="J210" s="29" t="s">
        <v>3622</v>
      </c>
      <c r="K210" s="37">
        <v>27.22</v>
      </c>
      <c r="M210" s="38">
        <v>27.22</v>
      </c>
      <c r="N210" s="39">
        <f t="shared" si="20"/>
        <v>0.25</v>
      </c>
      <c r="S210" s="13">
        <v>16</v>
      </c>
    </row>
    <row r="211" spans="1:19" ht="22.5" x14ac:dyDescent="0.25">
      <c r="A211" s="32" t="s">
        <v>257</v>
      </c>
      <c r="B211" s="33" t="s">
        <v>2321</v>
      </c>
      <c r="C211" s="32" t="s">
        <v>1</v>
      </c>
      <c r="D211" s="32" t="s">
        <v>3105</v>
      </c>
      <c r="E211" s="34">
        <f t="shared" si="18"/>
        <v>1</v>
      </c>
      <c r="F211" s="35" t="s">
        <v>22</v>
      </c>
      <c r="G211" s="34">
        <f t="shared" si="17"/>
        <v>67.12</v>
      </c>
      <c r="H211" s="36">
        <f t="shared" si="21"/>
        <v>83.9</v>
      </c>
      <c r="I211" s="36">
        <f t="shared" si="19"/>
        <v>83.9</v>
      </c>
      <c r="J211" s="29" t="s">
        <v>3622</v>
      </c>
      <c r="K211" s="37">
        <v>67.12</v>
      </c>
      <c r="M211" s="38">
        <v>67.12</v>
      </c>
      <c r="N211" s="39">
        <f t="shared" si="20"/>
        <v>0.25</v>
      </c>
      <c r="S211" s="13">
        <v>1</v>
      </c>
    </row>
    <row r="212" spans="1:19" x14ac:dyDescent="0.25">
      <c r="A212" s="32" t="s">
        <v>258</v>
      </c>
      <c r="B212" s="33" t="s">
        <v>2322</v>
      </c>
      <c r="C212" s="32" t="s">
        <v>2930</v>
      </c>
      <c r="D212" s="32" t="s">
        <v>3106</v>
      </c>
      <c r="E212" s="34">
        <f t="shared" si="18"/>
        <v>1</v>
      </c>
      <c r="F212" s="35" t="s">
        <v>22</v>
      </c>
      <c r="G212" s="34">
        <f t="shared" si="17"/>
        <v>202.69</v>
      </c>
      <c r="H212" s="36">
        <f t="shared" si="21"/>
        <v>253.36</v>
      </c>
      <c r="I212" s="36">
        <f t="shared" si="19"/>
        <v>253.36</v>
      </c>
      <c r="J212" s="29" t="s">
        <v>3622</v>
      </c>
      <c r="K212" s="37">
        <v>202.69</v>
      </c>
      <c r="M212" s="38">
        <v>202.69</v>
      </c>
      <c r="N212" s="39">
        <f t="shared" si="20"/>
        <v>0.25</v>
      </c>
      <c r="S212" s="13">
        <v>1</v>
      </c>
    </row>
    <row r="213" spans="1:19" ht="22.5" x14ac:dyDescent="0.25">
      <c r="A213" s="32" t="s">
        <v>259</v>
      </c>
      <c r="B213" s="33" t="s">
        <v>2323</v>
      </c>
      <c r="C213" s="32" t="s">
        <v>1</v>
      </c>
      <c r="D213" s="32" t="s">
        <v>3107</v>
      </c>
      <c r="E213" s="34">
        <f t="shared" si="18"/>
        <v>2</v>
      </c>
      <c r="F213" s="35" t="s">
        <v>22</v>
      </c>
      <c r="G213" s="34">
        <f t="shared" si="17"/>
        <v>81.17</v>
      </c>
      <c r="H213" s="36">
        <f t="shared" si="21"/>
        <v>101.46</v>
      </c>
      <c r="I213" s="36">
        <f t="shared" si="19"/>
        <v>202.92</v>
      </c>
      <c r="J213" s="29" t="s">
        <v>3622</v>
      </c>
      <c r="K213" s="37">
        <v>81.17</v>
      </c>
      <c r="M213" s="38">
        <v>81.17</v>
      </c>
      <c r="N213" s="39">
        <f t="shared" si="20"/>
        <v>0.25</v>
      </c>
      <c r="S213" s="13">
        <v>2</v>
      </c>
    </row>
    <row r="214" spans="1:19" ht="22.5" x14ac:dyDescent="0.25">
      <c r="A214" s="32" t="s">
        <v>260</v>
      </c>
      <c r="B214" s="33" t="s">
        <v>2324</v>
      </c>
      <c r="C214" s="32" t="s">
        <v>1</v>
      </c>
      <c r="D214" s="32" t="s">
        <v>3108</v>
      </c>
      <c r="E214" s="34">
        <f t="shared" si="18"/>
        <v>4</v>
      </c>
      <c r="F214" s="35" t="s">
        <v>22</v>
      </c>
      <c r="G214" s="34">
        <f t="shared" si="17"/>
        <v>42.83</v>
      </c>
      <c r="H214" s="36">
        <f t="shared" si="21"/>
        <v>53.54</v>
      </c>
      <c r="I214" s="36">
        <f t="shared" si="19"/>
        <v>214.16</v>
      </c>
      <c r="J214" s="29" t="s">
        <v>3622</v>
      </c>
      <c r="K214" s="37">
        <v>42.83</v>
      </c>
      <c r="M214" s="38">
        <v>42.83</v>
      </c>
      <c r="N214" s="39">
        <f t="shared" si="20"/>
        <v>0.25</v>
      </c>
      <c r="S214" s="13">
        <v>4</v>
      </c>
    </row>
    <row r="215" spans="1:19" ht="22.5" x14ac:dyDescent="0.25">
      <c r="A215" s="32" t="s">
        <v>261</v>
      </c>
      <c r="B215" s="33" t="s">
        <v>2325</v>
      </c>
      <c r="C215" s="32" t="s">
        <v>1</v>
      </c>
      <c r="D215" s="32" t="s">
        <v>3109</v>
      </c>
      <c r="E215" s="34">
        <f t="shared" si="18"/>
        <v>1</v>
      </c>
      <c r="F215" s="35" t="s">
        <v>22</v>
      </c>
      <c r="G215" s="34">
        <f t="shared" si="17"/>
        <v>189.81</v>
      </c>
      <c r="H215" s="36">
        <f t="shared" si="21"/>
        <v>237.26</v>
      </c>
      <c r="I215" s="36">
        <f t="shared" si="19"/>
        <v>237.26</v>
      </c>
      <c r="J215" s="29" t="s">
        <v>3622</v>
      </c>
      <c r="K215" s="37">
        <v>189.81</v>
      </c>
      <c r="M215" s="38">
        <v>189.81</v>
      </c>
      <c r="N215" s="39">
        <f t="shared" si="20"/>
        <v>0.25</v>
      </c>
      <c r="S215" s="13">
        <v>1</v>
      </c>
    </row>
    <row r="216" spans="1:19" ht="22.5" x14ac:dyDescent="0.25">
      <c r="A216" s="32" t="s">
        <v>262</v>
      </c>
      <c r="B216" s="33" t="s">
        <v>2326</v>
      </c>
      <c r="C216" s="32" t="s">
        <v>1</v>
      </c>
      <c r="D216" s="32" t="s">
        <v>3110</v>
      </c>
      <c r="E216" s="34">
        <f t="shared" si="18"/>
        <v>15</v>
      </c>
      <c r="F216" s="35" t="s">
        <v>22</v>
      </c>
      <c r="G216" s="34">
        <f t="shared" si="17"/>
        <v>17.79</v>
      </c>
      <c r="H216" s="36">
        <f t="shared" si="21"/>
        <v>22.24</v>
      </c>
      <c r="I216" s="36">
        <f t="shared" si="19"/>
        <v>333.6</v>
      </c>
      <c r="J216" s="29" t="s">
        <v>3622</v>
      </c>
      <c r="K216" s="37">
        <v>17.79</v>
      </c>
      <c r="M216" s="38">
        <v>17.79</v>
      </c>
      <c r="N216" s="39">
        <f t="shared" si="20"/>
        <v>0.25</v>
      </c>
      <c r="S216" s="13">
        <v>15</v>
      </c>
    </row>
    <row r="217" spans="1:19" ht="33.75" x14ac:dyDescent="0.25">
      <c r="A217" s="32" t="s">
        <v>263</v>
      </c>
      <c r="B217" s="33" t="s">
        <v>2327</v>
      </c>
      <c r="C217" s="32" t="s">
        <v>1</v>
      </c>
      <c r="D217" s="32" t="s">
        <v>3111</v>
      </c>
      <c r="E217" s="34">
        <f t="shared" si="18"/>
        <v>1</v>
      </c>
      <c r="F217" s="35" t="s">
        <v>22</v>
      </c>
      <c r="G217" s="34">
        <f t="shared" si="17"/>
        <v>1825.89</v>
      </c>
      <c r="H217" s="36">
        <f t="shared" si="21"/>
        <v>2282.36</v>
      </c>
      <c r="I217" s="36">
        <f t="shared" si="19"/>
        <v>2282.36</v>
      </c>
      <c r="J217" s="29" t="s">
        <v>3622</v>
      </c>
      <c r="K217" s="37">
        <v>1825.89</v>
      </c>
      <c r="M217" s="38">
        <v>1825.89</v>
      </c>
      <c r="N217" s="39">
        <f t="shared" si="20"/>
        <v>0.25</v>
      </c>
      <c r="S217" s="13">
        <v>1</v>
      </c>
    </row>
    <row r="218" spans="1:19" ht="22.5" x14ac:dyDescent="0.25">
      <c r="A218" s="32" t="s">
        <v>264</v>
      </c>
      <c r="B218" s="33" t="s">
        <v>2328</v>
      </c>
      <c r="C218" s="32" t="s">
        <v>1</v>
      </c>
      <c r="D218" s="32" t="s">
        <v>3112</v>
      </c>
      <c r="E218" s="34">
        <f t="shared" si="18"/>
        <v>1</v>
      </c>
      <c r="F218" s="35" t="s">
        <v>22</v>
      </c>
      <c r="G218" s="34">
        <f t="shared" si="17"/>
        <v>285.82</v>
      </c>
      <c r="H218" s="36">
        <f t="shared" si="21"/>
        <v>357.28</v>
      </c>
      <c r="I218" s="36">
        <f t="shared" si="19"/>
        <v>357.28</v>
      </c>
      <c r="J218" s="29" t="s">
        <v>3622</v>
      </c>
      <c r="K218" s="37">
        <v>285.82</v>
      </c>
      <c r="M218" s="38">
        <v>285.82</v>
      </c>
      <c r="N218" s="39">
        <f t="shared" si="20"/>
        <v>0.25</v>
      </c>
      <c r="S218" s="13">
        <v>1</v>
      </c>
    </row>
    <row r="219" spans="1:19" x14ac:dyDescent="0.25">
      <c r="A219" s="32" t="s">
        <v>265</v>
      </c>
      <c r="B219" s="33" t="s">
        <v>2329</v>
      </c>
      <c r="C219" s="32" t="s">
        <v>2930</v>
      </c>
      <c r="D219" s="32" t="s">
        <v>3113</v>
      </c>
      <c r="E219" s="34">
        <f t="shared" si="18"/>
        <v>4</v>
      </c>
      <c r="F219" s="35" t="s">
        <v>22</v>
      </c>
      <c r="G219" s="34">
        <f t="shared" si="17"/>
        <v>225.8</v>
      </c>
      <c r="H219" s="36">
        <f t="shared" si="21"/>
        <v>282.25</v>
      </c>
      <c r="I219" s="36">
        <f t="shared" si="19"/>
        <v>1129</v>
      </c>
      <c r="J219" s="29" t="s">
        <v>3622</v>
      </c>
      <c r="K219" s="37">
        <v>225.8</v>
      </c>
      <c r="M219" s="38">
        <v>225.8</v>
      </c>
      <c r="N219" s="39">
        <f t="shared" si="20"/>
        <v>0.25</v>
      </c>
      <c r="S219" s="13">
        <v>4</v>
      </c>
    </row>
    <row r="220" spans="1:19" x14ac:dyDescent="0.25">
      <c r="A220" s="32" t="s">
        <v>266</v>
      </c>
      <c r="B220" s="33" t="s">
        <v>2330</v>
      </c>
      <c r="C220" s="32" t="s">
        <v>2930</v>
      </c>
      <c r="D220" s="32" t="s">
        <v>3114</v>
      </c>
      <c r="E220" s="34">
        <f t="shared" si="18"/>
        <v>4</v>
      </c>
      <c r="F220" s="35" t="s">
        <v>22</v>
      </c>
      <c r="G220" s="34">
        <f t="shared" si="17"/>
        <v>34.619999999999997</v>
      </c>
      <c r="H220" s="36">
        <f t="shared" si="21"/>
        <v>43.28</v>
      </c>
      <c r="I220" s="36">
        <f t="shared" si="19"/>
        <v>173.12</v>
      </c>
      <c r="J220" s="29" t="s">
        <v>3622</v>
      </c>
      <c r="K220" s="37">
        <v>34.619999999999997</v>
      </c>
      <c r="M220" s="38">
        <v>34.619999999999997</v>
      </c>
      <c r="N220" s="39">
        <f t="shared" si="20"/>
        <v>0.25</v>
      </c>
      <c r="S220" s="13">
        <v>4</v>
      </c>
    </row>
    <row r="221" spans="1:19" x14ac:dyDescent="0.25">
      <c r="A221" s="32" t="s">
        <v>267</v>
      </c>
      <c r="B221" s="33" t="s">
        <v>2331</v>
      </c>
      <c r="C221" s="32" t="s">
        <v>2930</v>
      </c>
      <c r="D221" s="32" t="s">
        <v>3115</v>
      </c>
      <c r="E221" s="34">
        <f t="shared" si="18"/>
        <v>4</v>
      </c>
      <c r="F221" s="35" t="s">
        <v>22</v>
      </c>
      <c r="G221" s="34">
        <f t="shared" ref="G221:G284" si="22">ROUND(K221*(100%-I$7),2)</f>
        <v>36.1</v>
      </c>
      <c r="H221" s="36">
        <f t="shared" si="21"/>
        <v>45.13</v>
      </c>
      <c r="I221" s="36">
        <f t="shared" si="19"/>
        <v>180.52</v>
      </c>
      <c r="J221" s="29" t="s">
        <v>3622</v>
      </c>
      <c r="K221" s="37">
        <v>36.1</v>
      </c>
      <c r="M221" s="38">
        <v>36.1</v>
      </c>
      <c r="N221" s="39">
        <f t="shared" si="20"/>
        <v>0.25</v>
      </c>
      <c r="S221" s="13">
        <v>4</v>
      </c>
    </row>
    <row r="222" spans="1:19" ht="22.5" x14ac:dyDescent="0.25">
      <c r="A222" s="32" t="s">
        <v>268</v>
      </c>
      <c r="B222" s="33" t="s">
        <v>2332</v>
      </c>
      <c r="C222" s="32" t="s">
        <v>1</v>
      </c>
      <c r="D222" s="32" t="s">
        <v>3116</v>
      </c>
      <c r="E222" s="34">
        <f t="shared" si="18"/>
        <v>4</v>
      </c>
      <c r="F222" s="35" t="s">
        <v>22</v>
      </c>
      <c r="G222" s="34">
        <f t="shared" si="22"/>
        <v>545.65</v>
      </c>
      <c r="H222" s="36">
        <f t="shared" si="21"/>
        <v>682.06</v>
      </c>
      <c r="I222" s="36">
        <f t="shared" si="19"/>
        <v>2728.24</v>
      </c>
      <c r="J222" s="29" t="s">
        <v>3622</v>
      </c>
      <c r="K222" s="37">
        <v>545.65</v>
      </c>
      <c r="M222" s="38">
        <v>545.65</v>
      </c>
      <c r="N222" s="39">
        <f t="shared" si="20"/>
        <v>0.25</v>
      </c>
      <c r="S222" s="13">
        <v>4</v>
      </c>
    </row>
    <row r="223" spans="1:19" ht="22.5" x14ac:dyDescent="0.25">
      <c r="A223" s="32" t="s">
        <v>269</v>
      </c>
      <c r="B223" s="33" t="s">
        <v>2333</v>
      </c>
      <c r="C223" s="32" t="s">
        <v>2930</v>
      </c>
      <c r="D223" s="32" t="s">
        <v>3117</v>
      </c>
      <c r="E223" s="34">
        <f t="shared" si="18"/>
        <v>3</v>
      </c>
      <c r="F223" s="35" t="s">
        <v>22</v>
      </c>
      <c r="G223" s="34">
        <f t="shared" si="22"/>
        <v>18</v>
      </c>
      <c r="H223" s="36">
        <f t="shared" si="21"/>
        <v>22.5</v>
      </c>
      <c r="I223" s="36">
        <f t="shared" si="19"/>
        <v>67.5</v>
      </c>
      <c r="J223" s="29" t="s">
        <v>3622</v>
      </c>
      <c r="K223" s="37">
        <v>18</v>
      </c>
      <c r="M223" s="38">
        <v>18</v>
      </c>
      <c r="N223" s="39">
        <f t="shared" si="20"/>
        <v>0.25</v>
      </c>
      <c r="S223" s="13">
        <v>3</v>
      </c>
    </row>
    <row r="224" spans="1:19" ht="22.5" x14ac:dyDescent="0.25">
      <c r="A224" s="32" t="s">
        <v>270</v>
      </c>
      <c r="B224" s="33" t="s">
        <v>2334</v>
      </c>
      <c r="C224" s="32" t="s">
        <v>2930</v>
      </c>
      <c r="D224" s="32" t="s">
        <v>3118</v>
      </c>
      <c r="E224" s="34">
        <f t="shared" si="18"/>
        <v>3</v>
      </c>
      <c r="F224" s="35" t="s">
        <v>22</v>
      </c>
      <c r="G224" s="34">
        <f t="shared" si="22"/>
        <v>11.05</v>
      </c>
      <c r="H224" s="36">
        <f t="shared" si="21"/>
        <v>13.81</v>
      </c>
      <c r="I224" s="36">
        <f t="shared" si="19"/>
        <v>41.43</v>
      </c>
      <c r="J224" s="29" t="s">
        <v>3622</v>
      </c>
      <c r="K224" s="37">
        <v>11.05</v>
      </c>
      <c r="M224" s="38">
        <v>11.05</v>
      </c>
      <c r="N224" s="39">
        <f t="shared" si="20"/>
        <v>0.25</v>
      </c>
      <c r="S224" s="13">
        <v>3</v>
      </c>
    </row>
    <row r="225" spans="1:19" ht="22.5" x14ac:dyDescent="0.25">
      <c r="A225" s="32" t="s">
        <v>271</v>
      </c>
      <c r="B225" s="33" t="s">
        <v>2335</v>
      </c>
      <c r="C225" s="32" t="s">
        <v>2930</v>
      </c>
      <c r="D225" s="32" t="s">
        <v>3119</v>
      </c>
      <c r="E225" s="34">
        <f t="shared" si="18"/>
        <v>3</v>
      </c>
      <c r="F225" s="35" t="s">
        <v>22</v>
      </c>
      <c r="G225" s="34">
        <f t="shared" si="22"/>
        <v>18</v>
      </c>
      <c r="H225" s="36">
        <f t="shared" si="21"/>
        <v>22.5</v>
      </c>
      <c r="I225" s="36">
        <f t="shared" si="19"/>
        <v>67.5</v>
      </c>
      <c r="J225" s="29" t="s">
        <v>3622</v>
      </c>
      <c r="K225" s="37">
        <v>18</v>
      </c>
      <c r="M225" s="38">
        <v>18</v>
      </c>
      <c r="N225" s="39">
        <f t="shared" si="20"/>
        <v>0.25</v>
      </c>
      <c r="S225" s="13">
        <v>3</v>
      </c>
    </row>
    <row r="226" spans="1:19" ht="22.5" x14ac:dyDescent="0.25">
      <c r="A226" s="32" t="s">
        <v>272</v>
      </c>
      <c r="B226" s="33" t="s">
        <v>2336</v>
      </c>
      <c r="C226" s="32" t="s">
        <v>2930</v>
      </c>
      <c r="D226" s="32" t="s">
        <v>3120</v>
      </c>
      <c r="E226" s="34">
        <f t="shared" si="18"/>
        <v>31</v>
      </c>
      <c r="F226" s="35" t="s">
        <v>22</v>
      </c>
      <c r="G226" s="34">
        <f t="shared" si="22"/>
        <v>26.41</v>
      </c>
      <c r="H226" s="36">
        <f t="shared" si="21"/>
        <v>33.01</v>
      </c>
      <c r="I226" s="36">
        <f t="shared" si="19"/>
        <v>1023.31</v>
      </c>
      <c r="J226" s="29" t="s">
        <v>3622</v>
      </c>
      <c r="K226" s="37">
        <v>26.41</v>
      </c>
      <c r="M226" s="38">
        <v>26.41</v>
      </c>
      <c r="N226" s="39">
        <f t="shared" si="20"/>
        <v>0.25</v>
      </c>
      <c r="S226" s="13">
        <v>31</v>
      </c>
    </row>
    <row r="227" spans="1:19" ht="22.5" x14ac:dyDescent="0.25">
      <c r="A227" s="32" t="s">
        <v>273</v>
      </c>
      <c r="B227" s="33" t="s">
        <v>2337</v>
      </c>
      <c r="C227" s="32" t="s">
        <v>2930</v>
      </c>
      <c r="D227" s="32" t="s">
        <v>3121</v>
      </c>
      <c r="E227" s="34">
        <f t="shared" si="18"/>
        <v>3</v>
      </c>
      <c r="F227" s="35" t="s">
        <v>22</v>
      </c>
      <c r="G227" s="34">
        <f t="shared" si="22"/>
        <v>18</v>
      </c>
      <c r="H227" s="36">
        <f t="shared" si="21"/>
        <v>22.5</v>
      </c>
      <c r="I227" s="36">
        <f t="shared" si="19"/>
        <v>67.5</v>
      </c>
      <c r="J227" s="29" t="s">
        <v>3622</v>
      </c>
      <c r="K227" s="37">
        <v>18</v>
      </c>
      <c r="M227" s="38">
        <v>18</v>
      </c>
      <c r="N227" s="39">
        <f t="shared" si="20"/>
        <v>0.25</v>
      </c>
      <c r="S227" s="13">
        <v>3</v>
      </c>
    </row>
    <row r="228" spans="1:19" ht="22.5" x14ac:dyDescent="0.25">
      <c r="A228" s="32" t="s">
        <v>274</v>
      </c>
      <c r="B228" s="33" t="s">
        <v>2338</v>
      </c>
      <c r="C228" s="32" t="s">
        <v>2930</v>
      </c>
      <c r="D228" s="32" t="s">
        <v>3122</v>
      </c>
      <c r="E228" s="34">
        <f t="shared" ref="E228:E291" si="23">S228</f>
        <v>35</v>
      </c>
      <c r="F228" s="35" t="s">
        <v>22</v>
      </c>
      <c r="G228" s="34">
        <f t="shared" si="22"/>
        <v>26.41</v>
      </c>
      <c r="H228" s="36">
        <f t="shared" si="21"/>
        <v>33.01</v>
      </c>
      <c r="I228" s="36">
        <f t="shared" si="19"/>
        <v>1155.3499999999999</v>
      </c>
      <c r="J228" s="29" t="s">
        <v>3622</v>
      </c>
      <c r="K228" s="37">
        <v>26.41</v>
      </c>
      <c r="M228" s="38">
        <v>26.41</v>
      </c>
      <c r="N228" s="39">
        <f t="shared" si="20"/>
        <v>0.25</v>
      </c>
      <c r="S228" s="13">
        <v>35</v>
      </c>
    </row>
    <row r="229" spans="1:19" ht="22.5" x14ac:dyDescent="0.25">
      <c r="A229" s="32" t="s">
        <v>275</v>
      </c>
      <c r="B229" s="33" t="s">
        <v>2339</v>
      </c>
      <c r="C229" s="32" t="s">
        <v>2930</v>
      </c>
      <c r="D229" s="32" t="s">
        <v>3123</v>
      </c>
      <c r="E229" s="34">
        <f t="shared" si="23"/>
        <v>1</v>
      </c>
      <c r="F229" s="35" t="s">
        <v>22</v>
      </c>
      <c r="G229" s="34">
        <f t="shared" si="22"/>
        <v>26.41</v>
      </c>
      <c r="H229" s="36">
        <f>ROUND(G229*(1+I$5),2)</f>
        <v>33.01</v>
      </c>
      <c r="I229" s="36">
        <f t="shared" si="19"/>
        <v>33.01</v>
      </c>
      <c r="J229" s="29" t="s">
        <v>3622</v>
      </c>
      <c r="K229" s="37">
        <v>26.41</v>
      </c>
      <c r="M229" s="38">
        <v>26.41</v>
      </c>
      <c r="N229" s="39">
        <f t="shared" si="20"/>
        <v>0.25</v>
      </c>
      <c r="S229" s="13">
        <v>1</v>
      </c>
    </row>
    <row r="230" spans="1:19" x14ac:dyDescent="0.25">
      <c r="A230" s="32" t="s">
        <v>276</v>
      </c>
      <c r="B230" s="33" t="s">
        <v>2340</v>
      </c>
      <c r="C230" s="32" t="s">
        <v>2930</v>
      </c>
      <c r="D230" s="32" t="s">
        <v>3124</v>
      </c>
      <c r="E230" s="34">
        <f t="shared" si="23"/>
        <v>6</v>
      </c>
      <c r="F230" s="35" t="s">
        <v>22</v>
      </c>
      <c r="G230" s="34">
        <f t="shared" si="22"/>
        <v>107.54</v>
      </c>
      <c r="H230" s="36">
        <f>ROUND(G230*(1+I$5),2)</f>
        <v>134.43</v>
      </c>
      <c r="I230" s="36">
        <f t="shared" si="19"/>
        <v>806.58</v>
      </c>
      <c r="J230" s="29" t="s">
        <v>3622</v>
      </c>
      <c r="K230" s="37">
        <v>107.54</v>
      </c>
      <c r="M230" s="38">
        <v>107.54</v>
      </c>
      <c r="N230" s="39">
        <f t="shared" si="20"/>
        <v>0.25</v>
      </c>
      <c r="S230" s="13">
        <v>6</v>
      </c>
    </row>
    <row r="231" spans="1:19" ht="33.75" x14ac:dyDescent="0.25">
      <c r="A231" s="32" t="s">
        <v>277</v>
      </c>
      <c r="B231" s="33" t="s">
        <v>2341</v>
      </c>
      <c r="C231" s="32" t="s">
        <v>2930</v>
      </c>
      <c r="D231" s="32" t="s">
        <v>3125</v>
      </c>
      <c r="E231" s="34">
        <f t="shared" si="23"/>
        <v>3</v>
      </c>
      <c r="F231" s="35" t="s">
        <v>22</v>
      </c>
      <c r="G231" s="34">
        <f t="shared" si="22"/>
        <v>1995.14</v>
      </c>
      <c r="H231" s="36">
        <f t="shared" si="21"/>
        <v>2493.9299999999998</v>
      </c>
      <c r="I231" s="36">
        <f t="shared" si="19"/>
        <v>7481.79</v>
      </c>
      <c r="J231" s="29" t="s">
        <v>3622</v>
      </c>
      <c r="K231" s="37">
        <v>1995.14</v>
      </c>
      <c r="M231" s="38">
        <v>1995.14</v>
      </c>
      <c r="N231" s="39">
        <f t="shared" si="20"/>
        <v>0.25</v>
      </c>
      <c r="S231" s="13">
        <v>3</v>
      </c>
    </row>
    <row r="232" spans="1:19" ht="33.75" x14ac:dyDescent="0.25">
      <c r="A232" s="32" t="s">
        <v>278</v>
      </c>
      <c r="B232" s="33" t="s">
        <v>2342</v>
      </c>
      <c r="C232" s="32" t="s">
        <v>1</v>
      </c>
      <c r="D232" s="32" t="s">
        <v>3126</v>
      </c>
      <c r="E232" s="34">
        <f t="shared" si="23"/>
        <v>6</v>
      </c>
      <c r="F232" s="35" t="s">
        <v>22</v>
      </c>
      <c r="G232" s="34">
        <f t="shared" si="22"/>
        <v>351.77</v>
      </c>
      <c r="H232" s="36">
        <f t="shared" si="21"/>
        <v>439.71</v>
      </c>
      <c r="I232" s="36">
        <f t="shared" si="19"/>
        <v>2638.26</v>
      </c>
      <c r="J232" s="29" t="s">
        <v>3622</v>
      </c>
      <c r="K232" s="37">
        <v>351.77</v>
      </c>
      <c r="M232" s="38">
        <v>351.77</v>
      </c>
      <c r="N232" s="39">
        <f t="shared" si="20"/>
        <v>0.25</v>
      </c>
      <c r="S232" s="13">
        <v>6</v>
      </c>
    </row>
    <row r="233" spans="1:19" ht="22.5" x14ac:dyDescent="0.25">
      <c r="A233" s="32" t="s">
        <v>279</v>
      </c>
      <c r="B233" s="33" t="s">
        <v>2343</v>
      </c>
      <c r="C233" s="32" t="s">
        <v>1</v>
      </c>
      <c r="D233" s="32" t="s">
        <v>3127</v>
      </c>
      <c r="E233" s="34">
        <f t="shared" si="23"/>
        <v>3</v>
      </c>
      <c r="F233" s="35" t="s">
        <v>24</v>
      </c>
      <c r="G233" s="34">
        <f t="shared" si="22"/>
        <v>10.51</v>
      </c>
      <c r="H233" s="36">
        <f t="shared" si="21"/>
        <v>13.14</v>
      </c>
      <c r="I233" s="36">
        <f t="shared" si="19"/>
        <v>39.42</v>
      </c>
      <c r="J233" s="29" t="s">
        <v>3622</v>
      </c>
      <c r="K233" s="37">
        <v>10.51</v>
      </c>
      <c r="M233" s="38">
        <v>10.51</v>
      </c>
      <c r="N233" s="39">
        <f t="shared" si="20"/>
        <v>0.25</v>
      </c>
      <c r="S233" s="13">
        <v>3</v>
      </c>
    </row>
    <row r="234" spans="1:19" ht="22.5" x14ac:dyDescent="0.25">
      <c r="A234" s="32" t="s">
        <v>280</v>
      </c>
      <c r="B234" s="33" t="s">
        <v>2344</v>
      </c>
      <c r="C234" s="32" t="s">
        <v>1</v>
      </c>
      <c r="D234" s="32" t="s">
        <v>3128</v>
      </c>
      <c r="E234" s="34">
        <f t="shared" si="23"/>
        <v>9</v>
      </c>
      <c r="F234" s="35" t="s">
        <v>24</v>
      </c>
      <c r="G234" s="34">
        <f t="shared" si="22"/>
        <v>17.440000000000001</v>
      </c>
      <c r="H234" s="36">
        <f t="shared" si="21"/>
        <v>21.8</v>
      </c>
      <c r="I234" s="36">
        <f t="shared" si="19"/>
        <v>196.2</v>
      </c>
      <c r="J234" s="29" t="s">
        <v>3622</v>
      </c>
      <c r="K234" s="37">
        <v>17.440000000000001</v>
      </c>
      <c r="M234" s="38">
        <v>17.440000000000001</v>
      </c>
      <c r="N234" s="39">
        <f t="shared" si="20"/>
        <v>0.25</v>
      </c>
      <c r="S234" s="13">
        <v>9</v>
      </c>
    </row>
    <row r="235" spans="1:19" ht="22.5" x14ac:dyDescent="0.25">
      <c r="A235" s="32" t="s">
        <v>281</v>
      </c>
      <c r="B235" s="33" t="s">
        <v>2345</v>
      </c>
      <c r="C235" s="32" t="s">
        <v>1</v>
      </c>
      <c r="D235" s="32" t="s">
        <v>3129</v>
      </c>
      <c r="E235" s="34">
        <f t="shared" si="23"/>
        <v>36</v>
      </c>
      <c r="F235" s="35" t="s">
        <v>24</v>
      </c>
      <c r="G235" s="34">
        <f t="shared" si="22"/>
        <v>9.89</v>
      </c>
      <c r="H235" s="36">
        <f t="shared" si="21"/>
        <v>12.36</v>
      </c>
      <c r="I235" s="36">
        <f t="shared" si="19"/>
        <v>444.96</v>
      </c>
      <c r="J235" s="29" t="s">
        <v>3622</v>
      </c>
      <c r="K235" s="37">
        <v>9.89</v>
      </c>
      <c r="M235" s="38">
        <v>9.89</v>
      </c>
      <c r="N235" s="39">
        <f t="shared" si="20"/>
        <v>0.25</v>
      </c>
      <c r="S235" s="13">
        <v>36</v>
      </c>
    </row>
    <row r="236" spans="1:19" ht="22.5" x14ac:dyDescent="0.25">
      <c r="A236" s="32" t="s">
        <v>282</v>
      </c>
      <c r="B236" s="33" t="s">
        <v>2346</v>
      </c>
      <c r="C236" s="32" t="s">
        <v>1</v>
      </c>
      <c r="D236" s="32" t="s">
        <v>3130</v>
      </c>
      <c r="E236" s="34">
        <f t="shared" si="23"/>
        <v>429</v>
      </c>
      <c r="F236" s="35" t="s">
        <v>24</v>
      </c>
      <c r="G236" s="34">
        <f t="shared" si="22"/>
        <v>10.69</v>
      </c>
      <c r="H236" s="36">
        <f t="shared" si="21"/>
        <v>13.36</v>
      </c>
      <c r="I236" s="36">
        <f t="shared" si="19"/>
        <v>5731.44</v>
      </c>
      <c r="J236" s="29" t="s">
        <v>3622</v>
      </c>
      <c r="K236" s="37">
        <v>10.69</v>
      </c>
      <c r="M236" s="38">
        <v>10.69</v>
      </c>
      <c r="N236" s="39">
        <f t="shared" si="20"/>
        <v>0.25</v>
      </c>
      <c r="S236" s="13">
        <v>429</v>
      </c>
    </row>
    <row r="237" spans="1:19" ht="22.5" x14ac:dyDescent="0.25">
      <c r="A237" s="32" t="s">
        <v>283</v>
      </c>
      <c r="B237" s="33" t="s">
        <v>2347</v>
      </c>
      <c r="C237" s="32" t="s">
        <v>1</v>
      </c>
      <c r="D237" s="32" t="s">
        <v>3131</v>
      </c>
      <c r="E237" s="34">
        <f t="shared" si="23"/>
        <v>18</v>
      </c>
      <c r="F237" s="35" t="s">
        <v>24</v>
      </c>
      <c r="G237" s="34">
        <f t="shared" si="22"/>
        <v>13.72</v>
      </c>
      <c r="H237" s="36">
        <f t="shared" si="21"/>
        <v>17.149999999999999</v>
      </c>
      <c r="I237" s="36">
        <f t="shared" si="19"/>
        <v>308.7</v>
      </c>
      <c r="J237" s="29" t="s">
        <v>3622</v>
      </c>
      <c r="K237" s="37">
        <v>13.72</v>
      </c>
      <c r="M237" s="38">
        <v>13.72</v>
      </c>
      <c r="N237" s="39">
        <f t="shared" si="20"/>
        <v>0.25</v>
      </c>
      <c r="S237" s="13">
        <v>18</v>
      </c>
    </row>
    <row r="238" spans="1:19" x14ac:dyDescent="0.25">
      <c r="A238" s="32" t="s">
        <v>284</v>
      </c>
      <c r="B238" s="33" t="s">
        <v>2348</v>
      </c>
      <c r="C238" s="32" t="s">
        <v>2930</v>
      </c>
      <c r="D238" s="32" t="s">
        <v>3132</v>
      </c>
      <c r="E238" s="34">
        <f t="shared" si="23"/>
        <v>69</v>
      </c>
      <c r="F238" s="35" t="s">
        <v>24</v>
      </c>
      <c r="G238" s="34">
        <f t="shared" si="22"/>
        <v>24.96</v>
      </c>
      <c r="H238" s="36">
        <f t="shared" si="21"/>
        <v>31.2</v>
      </c>
      <c r="I238" s="36">
        <f t="shared" si="19"/>
        <v>2152.8000000000002</v>
      </c>
      <c r="J238" s="29" t="s">
        <v>3622</v>
      </c>
      <c r="K238" s="37">
        <v>24.96</v>
      </c>
      <c r="M238" s="38">
        <v>24.96</v>
      </c>
      <c r="N238" s="39">
        <f t="shared" si="20"/>
        <v>0.25</v>
      </c>
      <c r="S238" s="13">
        <v>69</v>
      </c>
    </row>
    <row r="239" spans="1:19" x14ac:dyDescent="0.25">
      <c r="A239" s="32" t="s">
        <v>285</v>
      </c>
      <c r="B239" s="33" t="s">
        <v>2349</v>
      </c>
      <c r="C239" s="32" t="s">
        <v>2930</v>
      </c>
      <c r="D239" s="32" t="s">
        <v>3133</v>
      </c>
      <c r="E239" s="34">
        <f t="shared" si="23"/>
        <v>81</v>
      </c>
      <c r="F239" s="35" t="s">
        <v>24</v>
      </c>
      <c r="G239" s="34">
        <f t="shared" si="22"/>
        <v>77.430000000000007</v>
      </c>
      <c r="H239" s="36">
        <f t="shared" si="21"/>
        <v>96.79</v>
      </c>
      <c r="I239" s="36">
        <f t="shared" si="19"/>
        <v>7839.99</v>
      </c>
      <c r="J239" s="29" t="s">
        <v>3622</v>
      </c>
      <c r="K239" s="37">
        <v>77.430000000000007</v>
      </c>
      <c r="M239" s="38">
        <v>77.430000000000007</v>
      </c>
      <c r="N239" s="39">
        <f t="shared" si="20"/>
        <v>0.25</v>
      </c>
      <c r="S239" s="13">
        <v>81</v>
      </c>
    </row>
    <row r="240" spans="1:19" x14ac:dyDescent="0.25">
      <c r="A240" s="32" t="s">
        <v>286</v>
      </c>
      <c r="B240" s="33" t="s">
        <v>2350</v>
      </c>
      <c r="C240" s="32" t="s">
        <v>2930</v>
      </c>
      <c r="D240" s="32" t="s">
        <v>3134</v>
      </c>
      <c r="E240" s="34">
        <f t="shared" si="23"/>
        <v>36</v>
      </c>
      <c r="F240" s="35" t="s">
        <v>24</v>
      </c>
      <c r="G240" s="34">
        <f t="shared" si="22"/>
        <v>86</v>
      </c>
      <c r="H240" s="36">
        <f t="shared" si="21"/>
        <v>107.5</v>
      </c>
      <c r="I240" s="36">
        <f t="shared" si="19"/>
        <v>3870</v>
      </c>
      <c r="J240" s="29" t="s">
        <v>3622</v>
      </c>
      <c r="K240" s="37">
        <v>86</v>
      </c>
      <c r="M240" s="38">
        <v>86</v>
      </c>
      <c r="N240" s="39">
        <f t="shared" si="20"/>
        <v>0.25</v>
      </c>
      <c r="S240" s="13">
        <v>36</v>
      </c>
    </row>
    <row r="241" spans="1:19" x14ac:dyDescent="0.25">
      <c r="A241" s="32" t="s">
        <v>287</v>
      </c>
      <c r="B241" s="33" t="s">
        <v>2351</v>
      </c>
      <c r="C241" s="32" t="s">
        <v>2930</v>
      </c>
      <c r="D241" s="32" t="s">
        <v>3135</v>
      </c>
      <c r="E241" s="34">
        <f t="shared" si="23"/>
        <v>30</v>
      </c>
      <c r="F241" s="35" t="s">
        <v>24</v>
      </c>
      <c r="G241" s="34">
        <f t="shared" si="22"/>
        <v>37.49</v>
      </c>
      <c r="H241" s="36">
        <f t="shared" si="21"/>
        <v>46.86</v>
      </c>
      <c r="I241" s="36">
        <f t="shared" si="19"/>
        <v>1405.8</v>
      </c>
      <c r="J241" s="29" t="s">
        <v>3622</v>
      </c>
      <c r="K241" s="37">
        <v>37.49</v>
      </c>
      <c r="M241" s="38">
        <v>37.49</v>
      </c>
      <c r="N241" s="39">
        <f t="shared" si="20"/>
        <v>0.25</v>
      </c>
      <c r="S241" s="13">
        <v>30</v>
      </c>
    </row>
    <row r="242" spans="1:19" ht="22.5" x14ac:dyDescent="0.25">
      <c r="A242" s="32" t="s">
        <v>288</v>
      </c>
      <c r="B242" s="33" t="s">
        <v>2352</v>
      </c>
      <c r="C242" s="32" t="s">
        <v>1</v>
      </c>
      <c r="D242" s="32" t="s">
        <v>3136</v>
      </c>
      <c r="E242" s="34">
        <f t="shared" si="23"/>
        <v>63</v>
      </c>
      <c r="F242" s="35" t="s">
        <v>24</v>
      </c>
      <c r="G242" s="34">
        <f t="shared" si="22"/>
        <v>13</v>
      </c>
      <c r="H242" s="36">
        <f t="shared" si="21"/>
        <v>16.25</v>
      </c>
      <c r="I242" s="36">
        <f t="shared" si="19"/>
        <v>1023.75</v>
      </c>
      <c r="J242" s="29" t="s">
        <v>3622</v>
      </c>
      <c r="K242" s="37">
        <v>13</v>
      </c>
      <c r="M242" s="38">
        <v>13</v>
      </c>
      <c r="N242" s="39">
        <f t="shared" si="20"/>
        <v>0.25</v>
      </c>
      <c r="S242" s="13">
        <v>63</v>
      </c>
    </row>
    <row r="243" spans="1:19" ht="22.5" x14ac:dyDescent="0.25">
      <c r="A243" s="32" t="s">
        <v>289</v>
      </c>
      <c r="B243" s="33" t="s">
        <v>2353</v>
      </c>
      <c r="C243" s="32" t="s">
        <v>1</v>
      </c>
      <c r="D243" s="32" t="s">
        <v>3137</v>
      </c>
      <c r="E243" s="34">
        <f t="shared" si="23"/>
        <v>18</v>
      </c>
      <c r="F243" s="35" t="s">
        <v>24</v>
      </c>
      <c r="G243" s="34">
        <f t="shared" si="22"/>
        <v>13.95</v>
      </c>
      <c r="H243" s="36">
        <f t="shared" si="21"/>
        <v>17.440000000000001</v>
      </c>
      <c r="I243" s="36">
        <f t="shared" si="19"/>
        <v>313.92</v>
      </c>
      <c r="J243" s="29" t="s">
        <v>3622</v>
      </c>
      <c r="K243" s="37">
        <v>13.95</v>
      </c>
      <c r="M243" s="38">
        <v>13.95</v>
      </c>
      <c r="N243" s="39">
        <f t="shared" si="20"/>
        <v>0.25</v>
      </c>
      <c r="S243" s="13">
        <v>18</v>
      </c>
    </row>
    <row r="244" spans="1:19" ht="22.5" x14ac:dyDescent="0.25">
      <c r="A244" s="32" t="s">
        <v>290</v>
      </c>
      <c r="B244" s="33" t="s">
        <v>2354</v>
      </c>
      <c r="C244" s="32" t="s">
        <v>1</v>
      </c>
      <c r="D244" s="32" t="s">
        <v>3138</v>
      </c>
      <c r="E244" s="34">
        <f t="shared" si="23"/>
        <v>369</v>
      </c>
      <c r="F244" s="35" t="s">
        <v>24</v>
      </c>
      <c r="G244" s="34">
        <f t="shared" si="22"/>
        <v>15.89</v>
      </c>
      <c r="H244" s="36">
        <f t="shared" si="21"/>
        <v>19.86</v>
      </c>
      <c r="I244" s="36">
        <f t="shared" si="19"/>
        <v>7328.34</v>
      </c>
      <c r="J244" s="29" t="s">
        <v>3622</v>
      </c>
      <c r="K244" s="37">
        <v>15.89</v>
      </c>
      <c r="M244" s="38">
        <v>15.89</v>
      </c>
      <c r="N244" s="39">
        <f t="shared" si="20"/>
        <v>0.25</v>
      </c>
      <c r="S244" s="13">
        <v>369</v>
      </c>
    </row>
    <row r="245" spans="1:19" ht="22.5" x14ac:dyDescent="0.25">
      <c r="A245" s="32" t="s">
        <v>291</v>
      </c>
      <c r="B245" s="33" t="s">
        <v>2355</v>
      </c>
      <c r="C245" s="32" t="s">
        <v>1</v>
      </c>
      <c r="D245" s="32" t="s">
        <v>3139</v>
      </c>
      <c r="E245" s="34">
        <f t="shared" si="23"/>
        <v>93</v>
      </c>
      <c r="F245" s="35" t="s">
        <v>24</v>
      </c>
      <c r="G245" s="34">
        <f t="shared" si="22"/>
        <v>20.309999999999999</v>
      </c>
      <c r="H245" s="36">
        <f t="shared" si="21"/>
        <v>25.39</v>
      </c>
      <c r="I245" s="36">
        <f t="shared" si="19"/>
        <v>2361.27</v>
      </c>
      <c r="J245" s="29" t="s">
        <v>3622</v>
      </c>
      <c r="K245" s="37">
        <v>20.309999999999999</v>
      </c>
      <c r="M245" s="38">
        <v>20.309999999999999</v>
      </c>
      <c r="N245" s="39">
        <f t="shared" si="20"/>
        <v>0.25</v>
      </c>
      <c r="S245" s="13">
        <v>93</v>
      </c>
    </row>
    <row r="246" spans="1:19" x14ac:dyDescent="0.25">
      <c r="A246" s="32" t="s">
        <v>292</v>
      </c>
      <c r="B246" s="33" t="s">
        <v>2356</v>
      </c>
      <c r="C246" s="32" t="s">
        <v>2930</v>
      </c>
      <c r="D246" s="32" t="s">
        <v>3140</v>
      </c>
      <c r="E246" s="34">
        <f t="shared" si="23"/>
        <v>38.619999999999997</v>
      </c>
      <c r="F246" s="35" t="s">
        <v>24</v>
      </c>
      <c r="G246" s="34">
        <f t="shared" si="22"/>
        <v>95.15</v>
      </c>
      <c r="H246" s="36">
        <f t="shared" si="21"/>
        <v>118.94</v>
      </c>
      <c r="I246" s="36">
        <f t="shared" si="19"/>
        <v>4593.46</v>
      </c>
      <c r="J246" s="29" t="s">
        <v>3622</v>
      </c>
      <c r="K246" s="37">
        <v>95.15</v>
      </c>
      <c r="M246" s="38">
        <v>95.15</v>
      </c>
      <c r="N246" s="39">
        <f t="shared" si="20"/>
        <v>0.25</v>
      </c>
      <c r="S246" s="13">
        <v>38.619999999999997</v>
      </c>
    </row>
    <row r="247" spans="1:19" x14ac:dyDescent="0.25">
      <c r="A247" s="32" t="s">
        <v>293</v>
      </c>
      <c r="B247" s="33" t="s">
        <v>2357</v>
      </c>
      <c r="C247" s="32" t="s">
        <v>2930</v>
      </c>
      <c r="D247" s="32" t="s">
        <v>3141</v>
      </c>
      <c r="E247" s="34">
        <f t="shared" si="23"/>
        <v>26.75</v>
      </c>
      <c r="F247" s="35" t="s">
        <v>24</v>
      </c>
      <c r="G247" s="34">
        <f t="shared" si="22"/>
        <v>65.7</v>
      </c>
      <c r="H247" s="36">
        <f t="shared" si="21"/>
        <v>82.13</v>
      </c>
      <c r="I247" s="36">
        <f t="shared" si="19"/>
        <v>2196.98</v>
      </c>
      <c r="J247" s="29" t="s">
        <v>3622</v>
      </c>
      <c r="K247" s="37">
        <v>65.7</v>
      </c>
      <c r="M247" s="38">
        <v>65.7</v>
      </c>
      <c r="N247" s="39">
        <f t="shared" si="20"/>
        <v>0.25</v>
      </c>
      <c r="S247" s="13">
        <v>26.75</v>
      </c>
    </row>
    <row r="248" spans="1:19" x14ac:dyDescent="0.25">
      <c r="A248" s="32" t="s">
        <v>294</v>
      </c>
      <c r="B248" s="33" t="s">
        <v>2358</v>
      </c>
      <c r="C248" s="32" t="s">
        <v>2930</v>
      </c>
      <c r="D248" s="32" t="s">
        <v>3142</v>
      </c>
      <c r="E248" s="34">
        <f t="shared" si="23"/>
        <v>88.39</v>
      </c>
      <c r="F248" s="35" t="s">
        <v>24</v>
      </c>
      <c r="G248" s="34">
        <f t="shared" si="22"/>
        <v>40.18</v>
      </c>
      <c r="H248" s="36">
        <f t="shared" si="21"/>
        <v>50.23</v>
      </c>
      <c r="I248" s="36">
        <f t="shared" si="19"/>
        <v>4439.83</v>
      </c>
      <c r="J248" s="29" t="s">
        <v>3622</v>
      </c>
      <c r="K248" s="37">
        <v>40.18</v>
      </c>
      <c r="M248" s="38">
        <v>40.18</v>
      </c>
      <c r="N248" s="39">
        <f t="shared" si="20"/>
        <v>0.25</v>
      </c>
      <c r="S248" s="13">
        <v>88.39</v>
      </c>
    </row>
    <row r="249" spans="1:19" ht="22.5" x14ac:dyDescent="0.25">
      <c r="A249" s="32" t="s">
        <v>295</v>
      </c>
      <c r="B249" s="33" t="s">
        <v>2359</v>
      </c>
      <c r="C249" s="32" t="s">
        <v>1</v>
      </c>
      <c r="D249" s="32" t="s">
        <v>3143</v>
      </c>
      <c r="E249" s="34">
        <f t="shared" si="23"/>
        <v>5411.66</v>
      </c>
      <c r="F249" s="35" t="s">
        <v>24</v>
      </c>
      <c r="G249" s="34">
        <f t="shared" si="22"/>
        <v>5.01</v>
      </c>
      <c r="H249" s="36">
        <f t="shared" si="21"/>
        <v>6.26</v>
      </c>
      <c r="I249" s="36">
        <f t="shared" si="19"/>
        <v>33876.99</v>
      </c>
      <c r="J249" s="29" t="s">
        <v>3622</v>
      </c>
      <c r="K249" s="37">
        <v>5.01</v>
      </c>
      <c r="M249" s="38">
        <v>5.01</v>
      </c>
      <c r="N249" s="39">
        <f t="shared" si="20"/>
        <v>0.25</v>
      </c>
      <c r="S249" s="13">
        <v>5411.66</v>
      </c>
    </row>
    <row r="250" spans="1:19" ht="22.5" x14ac:dyDescent="0.25">
      <c r="A250" s="32" t="s">
        <v>296</v>
      </c>
      <c r="B250" s="33" t="s">
        <v>2360</v>
      </c>
      <c r="C250" s="32" t="s">
        <v>1</v>
      </c>
      <c r="D250" s="32" t="s">
        <v>3144</v>
      </c>
      <c r="E250" s="34">
        <f t="shared" si="23"/>
        <v>932.63</v>
      </c>
      <c r="F250" s="35" t="s">
        <v>24</v>
      </c>
      <c r="G250" s="34">
        <f t="shared" si="22"/>
        <v>7.36</v>
      </c>
      <c r="H250" s="36">
        <f t="shared" si="21"/>
        <v>9.1999999999999993</v>
      </c>
      <c r="I250" s="36">
        <f t="shared" si="19"/>
        <v>8580.2000000000007</v>
      </c>
      <c r="J250" s="29" t="s">
        <v>3622</v>
      </c>
      <c r="K250" s="37">
        <v>7.36</v>
      </c>
      <c r="M250" s="38">
        <v>7.36</v>
      </c>
      <c r="N250" s="39">
        <f t="shared" si="20"/>
        <v>0.25</v>
      </c>
      <c r="S250" s="13">
        <v>932.63</v>
      </c>
    </row>
    <row r="251" spans="1:19" ht="22.5" x14ac:dyDescent="0.25">
      <c r="A251" s="32" t="s">
        <v>297</v>
      </c>
      <c r="B251" s="33" t="s">
        <v>2361</v>
      </c>
      <c r="C251" s="32" t="s">
        <v>1</v>
      </c>
      <c r="D251" s="32" t="s">
        <v>3145</v>
      </c>
      <c r="E251" s="34">
        <f t="shared" si="23"/>
        <v>322.89999999999998</v>
      </c>
      <c r="F251" s="35" t="s">
        <v>24</v>
      </c>
      <c r="G251" s="34">
        <f t="shared" si="22"/>
        <v>10.37</v>
      </c>
      <c r="H251" s="36">
        <f t="shared" si="21"/>
        <v>12.96</v>
      </c>
      <c r="I251" s="36">
        <f t="shared" si="19"/>
        <v>4184.78</v>
      </c>
      <c r="J251" s="29" t="s">
        <v>3622</v>
      </c>
      <c r="K251" s="37">
        <v>10.37</v>
      </c>
      <c r="M251" s="38">
        <v>10.37</v>
      </c>
      <c r="N251" s="39">
        <f t="shared" si="20"/>
        <v>0.25</v>
      </c>
      <c r="S251" s="13">
        <v>322.89999999999998</v>
      </c>
    </row>
    <row r="252" spans="1:19" ht="22.5" x14ac:dyDescent="0.25">
      <c r="A252" s="32" t="s">
        <v>298</v>
      </c>
      <c r="B252" s="33" t="s">
        <v>2362</v>
      </c>
      <c r="C252" s="32" t="s">
        <v>2930</v>
      </c>
      <c r="D252" s="32" t="s">
        <v>3146</v>
      </c>
      <c r="E252" s="34">
        <f t="shared" si="23"/>
        <v>291.07</v>
      </c>
      <c r="F252" s="35" t="s">
        <v>24</v>
      </c>
      <c r="G252" s="34">
        <f t="shared" si="22"/>
        <v>5.35</v>
      </c>
      <c r="H252" s="36">
        <f t="shared" si="21"/>
        <v>6.69</v>
      </c>
      <c r="I252" s="36">
        <f t="shared" si="19"/>
        <v>1947.26</v>
      </c>
      <c r="J252" s="29" t="s">
        <v>3622</v>
      </c>
      <c r="K252" s="37">
        <v>5.35</v>
      </c>
      <c r="M252" s="38">
        <v>5.35</v>
      </c>
      <c r="N252" s="39">
        <f t="shared" si="20"/>
        <v>0.25</v>
      </c>
      <c r="S252" s="13">
        <v>291.07</v>
      </c>
    </row>
    <row r="253" spans="1:19" ht="22.5" x14ac:dyDescent="0.25">
      <c r="A253" s="32" t="s">
        <v>299</v>
      </c>
      <c r="B253" s="33" t="s">
        <v>2363</v>
      </c>
      <c r="C253" s="32" t="s">
        <v>2930</v>
      </c>
      <c r="D253" s="32" t="s">
        <v>3147</v>
      </c>
      <c r="E253" s="34">
        <f t="shared" si="23"/>
        <v>140.55000000000001</v>
      </c>
      <c r="F253" s="35" t="s">
        <v>24</v>
      </c>
      <c r="G253" s="34">
        <f t="shared" si="22"/>
        <v>7.08</v>
      </c>
      <c r="H253" s="36">
        <f t="shared" si="21"/>
        <v>8.85</v>
      </c>
      <c r="I253" s="36">
        <f t="shared" si="19"/>
        <v>1243.8699999999999</v>
      </c>
      <c r="J253" s="29" t="s">
        <v>3622</v>
      </c>
      <c r="K253" s="37">
        <v>7.08</v>
      </c>
      <c r="M253" s="38">
        <v>7.08</v>
      </c>
      <c r="N253" s="39">
        <f t="shared" si="20"/>
        <v>0.25</v>
      </c>
      <c r="S253" s="13">
        <v>140.55000000000001</v>
      </c>
    </row>
    <row r="254" spans="1:19" ht="22.5" x14ac:dyDescent="0.25">
      <c r="A254" s="32" t="s">
        <v>300</v>
      </c>
      <c r="B254" s="33" t="s">
        <v>2364</v>
      </c>
      <c r="C254" s="32" t="s">
        <v>2930</v>
      </c>
      <c r="D254" s="32" t="s">
        <v>3148</v>
      </c>
      <c r="E254" s="34">
        <f t="shared" si="23"/>
        <v>42.86</v>
      </c>
      <c r="F254" s="35" t="s">
        <v>24</v>
      </c>
      <c r="G254" s="34">
        <f t="shared" si="22"/>
        <v>9.31</v>
      </c>
      <c r="H254" s="36">
        <f t="shared" si="21"/>
        <v>11.64</v>
      </c>
      <c r="I254" s="36">
        <f t="shared" si="19"/>
        <v>498.89</v>
      </c>
      <c r="J254" s="29" t="s">
        <v>3622</v>
      </c>
      <c r="K254" s="37">
        <v>9.31</v>
      </c>
      <c r="M254" s="38">
        <v>9.31</v>
      </c>
      <c r="N254" s="39">
        <f t="shared" si="20"/>
        <v>0.25</v>
      </c>
      <c r="S254" s="13">
        <v>42.86</v>
      </c>
    </row>
    <row r="255" spans="1:19" ht="22.5" x14ac:dyDescent="0.25">
      <c r="A255" s="32" t="s">
        <v>301</v>
      </c>
      <c r="B255" s="33" t="s">
        <v>2365</v>
      </c>
      <c r="C255" s="32" t="s">
        <v>1</v>
      </c>
      <c r="D255" s="32" t="s">
        <v>3149</v>
      </c>
      <c r="E255" s="34">
        <f t="shared" si="23"/>
        <v>129.51</v>
      </c>
      <c r="F255" s="35" t="s">
        <v>24</v>
      </c>
      <c r="G255" s="34">
        <f t="shared" si="22"/>
        <v>10.3</v>
      </c>
      <c r="H255" s="36">
        <f t="shared" si="21"/>
        <v>12.88</v>
      </c>
      <c r="I255" s="36">
        <f t="shared" si="19"/>
        <v>1668.09</v>
      </c>
      <c r="J255" s="29" t="s">
        <v>3622</v>
      </c>
      <c r="K255" s="37">
        <v>10.3</v>
      </c>
      <c r="M255" s="38">
        <v>10.3</v>
      </c>
      <c r="N255" s="39">
        <f t="shared" si="20"/>
        <v>0.25</v>
      </c>
      <c r="S255" s="13">
        <v>129.51</v>
      </c>
    </row>
    <row r="256" spans="1:19" ht="22.5" x14ac:dyDescent="0.25">
      <c r="A256" s="32" t="s">
        <v>302</v>
      </c>
      <c r="B256" s="33" t="s">
        <v>2366</v>
      </c>
      <c r="C256" s="32" t="s">
        <v>1</v>
      </c>
      <c r="D256" s="32" t="s">
        <v>3150</v>
      </c>
      <c r="E256" s="34">
        <f t="shared" si="23"/>
        <v>527.75</v>
      </c>
      <c r="F256" s="35" t="s">
        <v>24</v>
      </c>
      <c r="G256" s="34">
        <f t="shared" si="22"/>
        <v>16.45</v>
      </c>
      <c r="H256" s="36">
        <f t="shared" si="21"/>
        <v>20.56</v>
      </c>
      <c r="I256" s="36">
        <f t="shared" si="19"/>
        <v>10850.54</v>
      </c>
      <c r="J256" s="29" t="s">
        <v>3622</v>
      </c>
      <c r="K256" s="37">
        <v>16.45</v>
      </c>
      <c r="M256" s="38">
        <v>16.45</v>
      </c>
      <c r="N256" s="39">
        <f t="shared" si="20"/>
        <v>0.25</v>
      </c>
      <c r="S256" s="13">
        <v>527.75</v>
      </c>
    </row>
    <row r="257" spans="1:19" ht="22.5" x14ac:dyDescent="0.25">
      <c r="A257" s="32" t="s">
        <v>303</v>
      </c>
      <c r="B257" s="33" t="s">
        <v>2367</v>
      </c>
      <c r="C257" s="32" t="s">
        <v>1</v>
      </c>
      <c r="D257" s="32" t="s">
        <v>3151</v>
      </c>
      <c r="E257" s="34">
        <f t="shared" si="23"/>
        <v>725.05</v>
      </c>
      <c r="F257" s="35" t="s">
        <v>24</v>
      </c>
      <c r="G257" s="34">
        <f t="shared" si="22"/>
        <v>25.54</v>
      </c>
      <c r="H257" s="36">
        <f t="shared" si="21"/>
        <v>31.93</v>
      </c>
      <c r="I257" s="36">
        <f t="shared" si="19"/>
        <v>23150.85</v>
      </c>
      <c r="J257" s="29" t="s">
        <v>3622</v>
      </c>
      <c r="K257" s="37">
        <v>25.54</v>
      </c>
      <c r="M257" s="38">
        <v>25.54</v>
      </c>
      <c r="N257" s="39">
        <f t="shared" si="20"/>
        <v>0.25</v>
      </c>
      <c r="S257" s="13">
        <v>725.05</v>
      </c>
    </row>
    <row r="258" spans="1:19" x14ac:dyDescent="0.25">
      <c r="A258" s="32" t="s">
        <v>304</v>
      </c>
      <c r="B258" s="33" t="s">
        <v>2368</v>
      </c>
      <c r="C258" s="32" t="s">
        <v>2930</v>
      </c>
      <c r="D258" s="32" t="s">
        <v>3152</v>
      </c>
      <c r="E258" s="34">
        <f t="shared" si="23"/>
        <v>13</v>
      </c>
      <c r="F258" s="35" t="s">
        <v>22</v>
      </c>
      <c r="G258" s="34">
        <f t="shared" si="22"/>
        <v>11.49</v>
      </c>
      <c r="H258" s="36">
        <f t="shared" si="21"/>
        <v>14.36</v>
      </c>
      <c r="I258" s="36">
        <f t="shared" si="19"/>
        <v>186.68</v>
      </c>
      <c r="J258" s="29" t="s">
        <v>3622</v>
      </c>
      <c r="K258" s="37">
        <v>11.49</v>
      </c>
      <c r="M258" s="38">
        <v>11.49</v>
      </c>
      <c r="N258" s="39">
        <f t="shared" si="20"/>
        <v>0.25</v>
      </c>
      <c r="S258" s="13">
        <v>13</v>
      </c>
    </row>
    <row r="259" spans="1:19" x14ac:dyDescent="0.25">
      <c r="A259" s="32" t="s">
        <v>305</v>
      </c>
      <c r="B259" s="33" t="s">
        <v>2369</v>
      </c>
      <c r="C259" s="32" t="s">
        <v>2930</v>
      </c>
      <c r="D259" s="32" t="s">
        <v>3153</v>
      </c>
      <c r="E259" s="34">
        <f t="shared" si="23"/>
        <v>6</v>
      </c>
      <c r="F259" s="35" t="s">
        <v>22</v>
      </c>
      <c r="G259" s="34">
        <f t="shared" si="22"/>
        <v>9.6999999999999993</v>
      </c>
      <c r="H259" s="36">
        <f t="shared" si="21"/>
        <v>12.13</v>
      </c>
      <c r="I259" s="36">
        <f t="shared" si="19"/>
        <v>72.78</v>
      </c>
      <c r="J259" s="29" t="s">
        <v>3622</v>
      </c>
      <c r="K259" s="37">
        <v>9.6999999999999993</v>
      </c>
      <c r="M259" s="38">
        <v>9.6999999999999993</v>
      </c>
      <c r="N259" s="39">
        <f t="shared" si="20"/>
        <v>0.25099999999999989</v>
      </c>
      <c r="S259" s="13">
        <v>6</v>
      </c>
    </row>
    <row r="260" spans="1:19" x14ac:dyDescent="0.25">
      <c r="A260" s="32" t="s">
        <v>306</v>
      </c>
      <c r="B260" s="33" t="s">
        <v>2370</v>
      </c>
      <c r="C260" s="32" t="s">
        <v>2930</v>
      </c>
      <c r="D260" s="32" t="s">
        <v>3154</v>
      </c>
      <c r="E260" s="34">
        <f t="shared" si="23"/>
        <v>3</v>
      </c>
      <c r="F260" s="35" t="s">
        <v>22</v>
      </c>
      <c r="G260" s="34">
        <f t="shared" si="22"/>
        <v>9.6999999999999993</v>
      </c>
      <c r="H260" s="36">
        <f t="shared" si="21"/>
        <v>12.13</v>
      </c>
      <c r="I260" s="36">
        <f t="shared" si="19"/>
        <v>36.39</v>
      </c>
      <c r="J260" s="29" t="s">
        <v>3622</v>
      </c>
      <c r="K260" s="37">
        <v>9.6999999999999993</v>
      </c>
      <c r="M260" s="38">
        <v>9.6999999999999993</v>
      </c>
      <c r="N260" s="39">
        <f t="shared" si="20"/>
        <v>0.25099999999999989</v>
      </c>
      <c r="S260" s="13">
        <v>3</v>
      </c>
    </row>
    <row r="261" spans="1:19" x14ac:dyDescent="0.25">
      <c r="A261" s="32" t="s">
        <v>307</v>
      </c>
      <c r="B261" s="33" t="s">
        <v>2371</v>
      </c>
      <c r="C261" s="32" t="s">
        <v>2930</v>
      </c>
      <c r="D261" s="32" t="s">
        <v>3155</v>
      </c>
      <c r="E261" s="34">
        <f t="shared" si="23"/>
        <v>18</v>
      </c>
      <c r="F261" s="35" t="s">
        <v>22</v>
      </c>
      <c r="G261" s="34">
        <f t="shared" si="22"/>
        <v>12.29</v>
      </c>
      <c r="H261" s="36">
        <f t="shared" si="21"/>
        <v>15.36</v>
      </c>
      <c r="I261" s="36">
        <f t="shared" si="19"/>
        <v>276.48</v>
      </c>
      <c r="J261" s="29" t="s">
        <v>3622</v>
      </c>
      <c r="K261" s="37">
        <v>12.29</v>
      </c>
      <c r="M261" s="38">
        <v>12.29</v>
      </c>
      <c r="N261" s="39">
        <f t="shared" si="20"/>
        <v>0.25</v>
      </c>
      <c r="S261" s="13">
        <v>18</v>
      </c>
    </row>
    <row r="262" spans="1:19" x14ac:dyDescent="0.25">
      <c r="A262" s="32" t="s">
        <v>308</v>
      </c>
      <c r="B262" s="33" t="s">
        <v>2372</v>
      </c>
      <c r="C262" s="32" t="s">
        <v>2930</v>
      </c>
      <c r="D262" s="32" t="s">
        <v>3156</v>
      </c>
      <c r="E262" s="34">
        <f t="shared" si="23"/>
        <v>6</v>
      </c>
      <c r="F262" s="35" t="s">
        <v>22</v>
      </c>
      <c r="G262" s="34">
        <f t="shared" si="22"/>
        <v>8.9600000000000009</v>
      </c>
      <c r="H262" s="36">
        <f t="shared" si="21"/>
        <v>11.2</v>
      </c>
      <c r="I262" s="36">
        <f t="shared" si="19"/>
        <v>67.2</v>
      </c>
      <c r="J262" s="29" t="s">
        <v>3622</v>
      </c>
      <c r="K262" s="37">
        <v>8.9600000000000009</v>
      </c>
      <c r="M262" s="38">
        <v>8.9600000000000009</v>
      </c>
      <c r="N262" s="39">
        <f t="shared" si="20"/>
        <v>0.25</v>
      </c>
      <c r="S262" s="13">
        <v>6</v>
      </c>
    </row>
    <row r="263" spans="1:19" x14ac:dyDescent="0.25">
      <c r="A263" s="32" t="s">
        <v>309</v>
      </c>
      <c r="B263" s="33" t="s">
        <v>2373</v>
      </c>
      <c r="C263" s="32" t="s">
        <v>2930</v>
      </c>
      <c r="D263" s="32" t="s">
        <v>3157</v>
      </c>
      <c r="E263" s="34">
        <f t="shared" si="23"/>
        <v>12</v>
      </c>
      <c r="F263" s="35" t="s">
        <v>22</v>
      </c>
      <c r="G263" s="34">
        <f t="shared" si="22"/>
        <v>15.43</v>
      </c>
      <c r="H263" s="36">
        <f t="shared" si="21"/>
        <v>19.29</v>
      </c>
      <c r="I263" s="36">
        <f t="shared" si="19"/>
        <v>231.48</v>
      </c>
      <c r="J263" s="29" t="s">
        <v>3622</v>
      </c>
      <c r="K263" s="37">
        <v>15.43</v>
      </c>
      <c r="M263" s="38">
        <v>15.43</v>
      </c>
      <c r="N263" s="39">
        <f t="shared" si="20"/>
        <v>0.25</v>
      </c>
      <c r="S263" s="13">
        <v>12</v>
      </c>
    </row>
    <row r="264" spans="1:19" ht="22.5" x14ac:dyDescent="0.25">
      <c r="A264" s="32" t="s">
        <v>310</v>
      </c>
      <c r="B264" s="33" t="s">
        <v>2374</v>
      </c>
      <c r="C264" s="32" t="s">
        <v>2930</v>
      </c>
      <c r="D264" s="32" t="s">
        <v>3158</v>
      </c>
      <c r="E264" s="34">
        <f t="shared" si="23"/>
        <v>2</v>
      </c>
      <c r="F264" s="35" t="s">
        <v>22</v>
      </c>
      <c r="G264" s="34">
        <f t="shared" si="22"/>
        <v>38.78</v>
      </c>
      <c r="H264" s="36">
        <f t="shared" si="21"/>
        <v>48.48</v>
      </c>
      <c r="I264" s="36">
        <f t="shared" si="19"/>
        <v>96.96</v>
      </c>
      <c r="J264" s="29" t="s">
        <v>3622</v>
      </c>
      <c r="K264" s="37">
        <v>38.78</v>
      </c>
      <c r="M264" s="38">
        <v>38.78</v>
      </c>
      <c r="N264" s="39">
        <f t="shared" si="20"/>
        <v>0.25</v>
      </c>
      <c r="S264" s="13">
        <v>2</v>
      </c>
    </row>
    <row r="265" spans="1:19" x14ac:dyDescent="0.25">
      <c r="A265" s="32" t="s">
        <v>311</v>
      </c>
      <c r="B265" s="33" t="s">
        <v>2375</v>
      </c>
      <c r="C265" s="32" t="s">
        <v>2930</v>
      </c>
      <c r="D265" s="32" t="s">
        <v>3159</v>
      </c>
      <c r="E265" s="34">
        <f t="shared" si="23"/>
        <v>11</v>
      </c>
      <c r="F265" s="35" t="s">
        <v>22</v>
      </c>
      <c r="G265" s="34">
        <f t="shared" si="22"/>
        <v>7.9</v>
      </c>
      <c r="H265" s="36">
        <f t="shared" si="21"/>
        <v>9.8800000000000008</v>
      </c>
      <c r="I265" s="36">
        <f t="shared" si="19"/>
        <v>108.68</v>
      </c>
      <c r="J265" s="29" t="s">
        <v>3622</v>
      </c>
      <c r="K265" s="37">
        <v>7.9</v>
      </c>
      <c r="M265" s="38">
        <v>7.9</v>
      </c>
      <c r="N265" s="39">
        <f t="shared" si="20"/>
        <v>0.25099999999999989</v>
      </c>
      <c r="S265" s="13">
        <v>11</v>
      </c>
    </row>
    <row r="266" spans="1:19" x14ac:dyDescent="0.25">
      <c r="A266" s="32" t="s">
        <v>312</v>
      </c>
      <c r="B266" s="33" t="s">
        <v>2376</v>
      </c>
      <c r="C266" s="32" t="s">
        <v>2930</v>
      </c>
      <c r="D266" s="32" t="s">
        <v>3160</v>
      </c>
      <c r="E266" s="34">
        <f t="shared" si="23"/>
        <v>149</v>
      </c>
      <c r="F266" s="35" t="s">
        <v>22</v>
      </c>
      <c r="G266" s="34">
        <f t="shared" si="22"/>
        <v>6.8</v>
      </c>
      <c r="H266" s="36">
        <f t="shared" si="21"/>
        <v>8.5</v>
      </c>
      <c r="I266" s="36">
        <f t="shared" si="19"/>
        <v>1266.5</v>
      </c>
      <c r="J266" s="29" t="s">
        <v>3622</v>
      </c>
      <c r="K266" s="37">
        <v>6.8</v>
      </c>
      <c r="M266" s="38">
        <v>6.8</v>
      </c>
      <c r="N266" s="39">
        <f t="shared" si="20"/>
        <v>0.25</v>
      </c>
      <c r="S266" s="13">
        <v>149</v>
      </c>
    </row>
    <row r="267" spans="1:19" ht="22.5" x14ac:dyDescent="0.25">
      <c r="A267" s="32" t="s">
        <v>313</v>
      </c>
      <c r="B267" s="33" t="s">
        <v>2377</v>
      </c>
      <c r="C267" s="32" t="s">
        <v>1</v>
      </c>
      <c r="D267" s="32" t="s">
        <v>3161</v>
      </c>
      <c r="E267" s="34">
        <f t="shared" si="23"/>
        <v>7</v>
      </c>
      <c r="F267" s="35" t="s">
        <v>22</v>
      </c>
      <c r="G267" s="34">
        <f t="shared" si="22"/>
        <v>18.850000000000001</v>
      </c>
      <c r="H267" s="36">
        <f t="shared" si="21"/>
        <v>23.56</v>
      </c>
      <c r="I267" s="36">
        <f t="shared" si="19"/>
        <v>164.92</v>
      </c>
      <c r="J267" s="29" t="s">
        <v>3622</v>
      </c>
      <c r="K267" s="37">
        <v>18.850000000000001</v>
      </c>
      <c r="M267" s="38">
        <v>18.850000000000001</v>
      </c>
      <c r="N267" s="39">
        <f t="shared" si="20"/>
        <v>0.25</v>
      </c>
      <c r="S267" s="13">
        <v>7</v>
      </c>
    </row>
    <row r="268" spans="1:19" ht="22.5" x14ac:dyDescent="0.25">
      <c r="A268" s="32" t="s">
        <v>314</v>
      </c>
      <c r="B268" s="33" t="s">
        <v>2378</v>
      </c>
      <c r="C268" s="32" t="s">
        <v>1</v>
      </c>
      <c r="D268" s="32" t="s">
        <v>3162</v>
      </c>
      <c r="E268" s="34">
        <f t="shared" si="23"/>
        <v>136</v>
      </c>
      <c r="F268" s="35" t="s">
        <v>22</v>
      </c>
      <c r="G268" s="34">
        <f t="shared" si="22"/>
        <v>20.2</v>
      </c>
      <c r="H268" s="36">
        <f t="shared" si="21"/>
        <v>25.25</v>
      </c>
      <c r="I268" s="36">
        <f t="shared" si="19"/>
        <v>3434</v>
      </c>
      <c r="J268" s="29" t="s">
        <v>3622</v>
      </c>
      <c r="K268" s="37">
        <v>20.2</v>
      </c>
      <c r="M268" s="38">
        <v>20.2</v>
      </c>
      <c r="N268" s="39">
        <f t="shared" si="20"/>
        <v>0.25</v>
      </c>
      <c r="S268" s="13">
        <v>136</v>
      </c>
    </row>
    <row r="269" spans="1:19" ht="22.5" x14ac:dyDescent="0.25">
      <c r="A269" s="32" t="s">
        <v>315</v>
      </c>
      <c r="B269" s="33" t="s">
        <v>2379</v>
      </c>
      <c r="C269" s="32" t="s">
        <v>1</v>
      </c>
      <c r="D269" s="32" t="s">
        <v>3163</v>
      </c>
      <c r="E269" s="34">
        <f t="shared" si="23"/>
        <v>17</v>
      </c>
      <c r="F269" s="35" t="s">
        <v>22</v>
      </c>
      <c r="G269" s="34">
        <f t="shared" si="22"/>
        <v>23.82</v>
      </c>
      <c r="H269" s="36">
        <f t="shared" si="21"/>
        <v>29.78</v>
      </c>
      <c r="I269" s="36">
        <f t="shared" ref="I269:I332" si="24">ROUND(E269*H269,2)</f>
        <v>506.26</v>
      </c>
      <c r="J269" s="29" t="s">
        <v>3622</v>
      </c>
      <c r="K269" s="37">
        <v>23.82</v>
      </c>
      <c r="M269" s="38">
        <v>23.82</v>
      </c>
      <c r="N269" s="39">
        <f t="shared" ref="N269:N332" si="25">ROUND(H269/G269,3)-1</f>
        <v>0.25</v>
      </c>
      <c r="S269" s="13">
        <v>17</v>
      </c>
    </row>
    <row r="270" spans="1:19" ht="22.5" x14ac:dyDescent="0.25">
      <c r="A270" s="32" t="s">
        <v>316</v>
      </c>
      <c r="B270" s="33" t="s">
        <v>2380</v>
      </c>
      <c r="C270" s="32" t="s">
        <v>1</v>
      </c>
      <c r="D270" s="32" t="s">
        <v>3164</v>
      </c>
      <c r="E270" s="34">
        <f t="shared" si="23"/>
        <v>2</v>
      </c>
      <c r="F270" s="35" t="s">
        <v>22</v>
      </c>
      <c r="G270" s="34">
        <f t="shared" si="22"/>
        <v>26.58</v>
      </c>
      <c r="H270" s="36">
        <f t="shared" ref="H270:H333" si="26">ROUND(G270*(1+I$5),2)</f>
        <v>33.229999999999997</v>
      </c>
      <c r="I270" s="36">
        <f t="shared" si="24"/>
        <v>66.459999999999994</v>
      </c>
      <c r="J270" s="29" t="s">
        <v>3622</v>
      </c>
      <c r="K270" s="37">
        <v>26.58</v>
      </c>
      <c r="M270" s="38">
        <v>26.58</v>
      </c>
      <c r="N270" s="39">
        <f t="shared" si="25"/>
        <v>0.25</v>
      </c>
      <c r="S270" s="13">
        <v>2</v>
      </c>
    </row>
    <row r="271" spans="1:19" x14ac:dyDescent="0.25">
      <c r="A271" s="32" t="s">
        <v>317</v>
      </c>
      <c r="B271" s="33" t="s">
        <v>2381</v>
      </c>
      <c r="C271" s="32" t="s">
        <v>2930</v>
      </c>
      <c r="D271" s="32" t="s">
        <v>3165</v>
      </c>
      <c r="E271" s="34">
        <f t="shared" si="23"/>
        <v>41</v>
      </c>
      <c r="F271" s="35" t="s">
        <v>22</v>
      </c>
      <c r="G271" s="34">
        <f t="shared" si="22"/>
        <v>22.36</v>
      </c>
      <c r="H271" s="36">
        <f t="shared" si="26"/>
        <v>27.95</v>
      </c>
      <c r="I271" s="36">
        <f t="shared" si="24"/>
        <v>1145.95</v>
      </c>
      <c r="J271" s="29" t="s">
        <v>3622</v>
      </c>
      <c r="K271" s="37">
        <v>22.36</v>
      </c>
      <c r="M271" s="38">
        <v>22.36</v>
      </c>
      <c r="N271" s="39">
        <f t="shared" si="25"/>
        <v>0.25</v>
      </c>
      <c r="S271" s="13">
        <v>41</v>
      </c>
    </row>
    <row r="272" spans="1:19" x14ac:dyDescent="0.25">
      <c r="A272" s="32" t="s">
        <v>318</v>
      </c>
      <c r="B272" s="33" t="s">
        <v>2382</v>
      </c>
      <c r="C272" s="32" t="s">
        <v>2930</v>
      </c>
      <c r="D272" s="32" t="s">
        <v>3166</v>
      </c>
      <c r="E272" s="34">
        <f t="shared" si="23"/>
        <v>33</v>
      </c>
      <c r="F272" s="35" t="s">
        <v>22</v>
      </c>
      <c r="G272" s="34">
        <f t="shared" si="22"/>
        <v>35.78</v>
      </c>
      <c r="H272" s="36">
        <f t="shared" si="26"/>
        <v>44.73</v>
      </c>
      <c r="I272" s="36">
        <f t="shared" si="24"/>
        <v>1476.09</v>
      </c>
      <c r="J272" s="29" t="s">
        <v>3622</v>
      </c>
      <c r="K272" s="37">
        <v>35.78</v>
      </c>
      <c r="M272" s="38">
        <v>35.78</v>
      </c>
      <c r="N272" s="39">
        <f t="shared" si="25"/>
        <v>0.25</v>
      </c>
      <c r="S272" s="13">
        <v>33</v>
      </c>
    </row>
    <row r="273" spans="1:19" x14ac:dyDescent="0.25">
      <c r="A273" s="32" t="s">
        <v>319</v>
      </c>
      <c r="B273" s="33" t="s">
        <v>2383</v>
      </c>
      <c r="C273" s="32" t="s">
        <v>2930</v>
      </c>
      <c r="D273" s="32" t="s">
        <v>3167</v>
      </c>
      <c r="E273" s="34">
        <f t="shared" si="23"/>
        <v>2</v>
      </c>
      <c r="F273" s="35" t="s">
        <v>22</v>
      </c>
      <c r="G273" s="34">
        <f t="shared" si="22"/>
        <v>19.89</v>
      </c>
      <c r="H273" s="36">
        <f t="shared" si="26"/>
        <v>24.86</v>
      </c>
      <c r="I273" s="36">
        <f t="shared" si="24"/>
        <v>49.72</v>
      </c>
      <c r="J273" s="29" t="s">
        <v>3622</v>
      </c>
      <c r="K273" s="37">
        <v>19.89</v>
      </c>
      <c r="M273" s="38">
        <v>19.89</v>
      </c>
      <c r="N273" s="39">
        <f t="shared" si="25"/>
        <v>0.25</v>
      </c>
      <c r="S273" s="13">
        <v>2</v>
      </c>
    </row>
    <row r="274" spans="1:19" x14ac:dyDescent="0.25">
      <c r="A274" s="32" t="s">
        <v>320</v>
      </c>
      <c r="B274" s="33" t="s">
        <v>2384</v>
      </c>
      <c r="C274" s="32" t="s">
        <v>2930</v>
      </c>
      <c r="D274" s="32" t="s">
        <v>3168</v>
      </c>
      <c r="E274" s="34">
        <f t="shared" si="23"/>
        <v>7</v>
      </c>
      <c r="F274" s="35" t="s">
        <v>22</v>
      </c>
      <c r="G274" s="34">
        <f t="shared" si="22"/>
        <v>33.28</v>
      </c>
      <c r="H274" s="36">
        <f t="shared" si="26"/>
        <v>41.6</v>
      </c>
      <c r="I274" s="36">
        <f t="shared" si="24"/>
        <v>291.2</v>
      </c>
      <c r="J274" s="29" t="s">
        <v>3622</v>
      </c>
      <c r="K274" s="37">
        <v>33.28</v>
      </c>
      <c r="M274" s="38">
        <v>33.28</v>
      </c>
      <c r="N274" s="39">
        <f t="shared" si="25"/>
        <v>0.25</v>
      </c>
      <c r="S274" s="13">
        <v>7</v>
      </c>
    </row>
    <row r="275" spans="1:19" ht="22.5" x14ac:dyDescent="0.25">
      <c r="A275" s="32" t="s">
        <v>321</v>
      </c>
      <c r="B275" s="33" t="s">
        <v>2385</v>
      </c>
      <c r="C275" s="32" t="s">
        <v>2930</v>
      </c>
      <c r="D275" s="32" t="s">
        <v>3169</v>
      </c>
      <c r="E275" s="34">
        <f t="shared" si="23"/>
        <v>83</v>
      </c>
      <c r="F275" s="35" t="s">
        <v>22</v>
      </c>
      <c r="G275" s="34">
        <f t="shared" si="22"/>
        <v>8.6</v>
      </c>
      <c r="H275" s="36">
        <f t="shared" si="26"/>
        <v>10.75</v>
      </c>
      <c r="I275" s="36">
        <f t="shared" si="24"/>
        <v>892.25</v>
      </c>
      <c r="J275" s="29" t="s">
        <v>3622</v>
      </c>
      <c r="K275" s="37">
        <v>8.6</v>
      </c>
      <c r="M275" s="38">
        <v>8.6</v>
      </c>
      <c r="N275" s="39">
        <f t="shared" si="25"/>
        <v>0.25</v>
      </c>
      <c r="S275" s="13">
        <v>83</v>
      </c>
    </row>
    <row r="276" spans="1:19" ht="22.5" x14ac:dyDescent="0.25">
      <c r="A276" s="32" t="s">
        <v>322</v>
      </c>
      <c r="B276" s="33" t="s">
        <v>2386</v>
      </c>
      <c r="C276" s="32" t="s">
        <v>2930</v>
      </c>
      <c r="D276" s="32" t="s">
        <v>3170</v>
      </c>
      <c r="E276" s="34">
        <f t="shared" si="23"/>
        <v>58</v>
      </c>
      <c r="F276" s="35" t="s">
        <v>22</v>
      </c>
      <c r="G276" s="34">
        <f t="shared" si="22"/>
        <v>18.170000000000002</v>
      </c>
      <c r="H276" s="36">
        <f t="shared" si="26"/>
        <v>22.71</v>
      </c>
      <c r="I276" s="36">
        <f t="shared" si="24"/>
        <v>1317.18</v>
      </c>
      <c r="J276" s="29" t="s">
        <v>3622</v>
      </c>
      <c r="K276" s="37">
        <v>18.170000000000002</v>
      </c>
      <c r="M276" s="38">
        <v>18.170000000000002</v>
      </c>
      <c r="N276" s="39">
        <f t="shared" si="25"/>
        <v>0.25</v>
      </c>
      <c r="S276" s="13">
        <v>58</v>
      </c>
    </row>
    <row r="277" spans="1:19" x14ac:dyDescent="0.25">
      <c r="A277" s="32" t="s">
        <v>323</v>
      </c>
      <c r="B277" s="33" t="s">
        <v>2387</v>
      </c>
      <c r="C277" s="32" t="s">
        <v>2930</v>
      </c>
      <c r="D277" s="32" t="s">
        <v>3171</v>
      </c>
      <c r="E277" s="34">
        <f t="shared" si="23"/>
        <v>4</v>
      </c>
      <c r="F277" s="35" t="s">
        <v>22</v>
      </c>
      <c r="G277" s="34">
        <f t="shared" si="22"/>
        <v>8.59</v>
      </c>
      <c r="H277" s="36">
        <f t="shared" si="26"/>
        <v>10.74</v>
      </c>
      <c r="I277" s="36">
        <f t="shared" si="24"/>
        <v>42.96</v>
      </c>
      <c r="J277" s="29" t="s">
        <v>3622</v>
      </c>
      <c r="K277" s="37">
        <v>8.59</v>
      </c>
      <c r="M277" s="38">
        <v>8.59</v>
      </c>
      <c r="N277" s="39">
        <f t="shared" si="25"/>
        <v>0.25</v>
      </c>
      <c r="S277" s="13">
        <v>4</v>
      </c>
    </row>
    <row r="278" spans="1:19" x14ac:dyDescent="0.25">
      <c r="A278" s="32" t="s">
        <v>324</v>
      </c>
      <c r="B278" s="33" t="s">
        <v>2388</v>
      </c>
      <c r="C278" s="32" t="s">
        <v>2930</v>
      </c>
      <c r="D278" s="32" t="s">
        <v>3172</v>
      </c>
      <c r="E278" s="34">
        <f t="shared" si="23"/>
        <v>20</v>
      </c>
      <c r="F278" s="35" t="s">
        <v>22</v>
      </c>
      <c r="G278" s="34">
        <f t="shared" si="22"/>
        <v>7.49</v>
      </c>
      <c r="H278" s="36">
        <f t="shared" si="26"/>
        <v>9.36</v>
      </c>
      <c r="I278" s="36">
        <f t="shared" si="24"/>
        <v>187.2</v>
      </c>
      <c r="J278" s="29" t="s">
        <v>3622</v>
      </c>
      <c r="K278" s="37">
        <v>7.49</v>
      </c>
      <c r="M278" s="38">
        <v>7.49</v>
      </c>
      <c r="N278" s="39">
        <f t="shared" si="25"/>
        <v>0.25</v>
      </c>
      <c r="S278" s="13">
        <v>20</v>
      </c>
    </row>
    <row r="279" spans="1:19" ht="22.5" x14ac:dyDescent="0.25">
      <c r="A279" s="32" t="s">
        <v>325</v>
      </c>
      <c r="B279" s="33" t="s">
        <v>2389</v>
      </c>
      <c r="C279" s="32" t="s">
        <v>1</v>
      </c>
      <c r="D279" s="32" t="s">
        <v>3173</v>
      </c>
      <c r="E279" s="34">
        <f t="shared" si="23"/>
        <v>28</v>
      </c>
      <c r="F279" s="35" t="s">
        <v>22</v>
      </c>
      <c r="G279" s="34">
        <f t="shared" si="22"/>
        <v>11.31</v>
      </c>
      <c r="H279" s="36">
        <f t="shared" si="26"/>
        <v>14.14</v>
      </c>
      <c r="I279" s="36">
        <f t="shared" si="24"/>
        <v>395.92</v>
      </c>
      <c r="J279" s="29" t="s">
        <v>3622</v>
      </c>
      <c r="K279" s="37">
        <v>11.31</v>
      </c>
      <c r="M279" s="38">
        <v>11.31</v>
      </c>
      <c r="N279" s="39">
        <f t="shared" si="25"/>
        <v>0.25</v>
      </c>
      <c r="S279" s="13">
        <v>28</v>
      </c>
    </row>
    <row r="280" spans="1:19" ht="22.5" x14ac:dyDescent="0.25">
      <c r="A280" s="32" t="s">
        <v>326</v>
      </c>
      <c r="B280" s="33" t="s">
        <v>2390</v>
      </c>
      <c r="C280" s="32" t="s">
        <v>1</v>
      </c>
      <c r="D280" s="32" t="s">
        <v>3174</v>
      </c>
      <c r="E280" s="34">
        <f t="shared" si="23"/>
        <v>564</v>
      </c>
      <c r="F280" s="35" t="s">
        <v>22</v>
      </c>
      <c r="G280" s="34">
        <f t="shared" si="22"/>
        <v>12.7</v>
      </c>
      <c r="H280" s="36">
        <f t="shared" si="26"/>
        <v>15.88</v>
      </c>
      <c r="I280" s="36">
        <f t="shared" si="24"/>
        <v>8956.32</v>
      </c>
      <c r="J280" s="29" t="s">
        <v>3622</v>
      </c>
      <c r="K280" s="37">
        <v>12.7</v>
      </c>
      <c r="M280" s="38">
        <v>12.7</v>
      </c>
      <c r="N280" s="39">
        <f t="shared" si="25"/>
        <v>0.25</v>
      </c>
      <c r="S280" s="13">
        <v>564</v>
      </c>
    </row>
    <row r="281" spans="1:19" ht="22.5" x14ac:dyDescent="0.25">
      <c r="A281" s="32" t="s">
        <v>327</v>
      </c>
      <c r="B281" s="33" t="s">
        <v>2391</v>
      </c>
      <c r="C281" s="32" t="s">
        <v>1</v>
      </c>
      <c r="D281" s="32" t="s">
        <v>3175</v>
      </c>
      <c r="E281" s="34">
        <f t="shared" si="23"/>
        <v>54</v>
      </c>
      <c r="F281" s="35" t="s">
        <v>22</v>
      </c>
      <c r="G281" s="34">
        <f t="shared" si="22"/>
        <v>14.53</v>
      </c>
      <c r="H281" s="36">
        <f t="shared" si="26"/>
        <v>18.16</v>
      </c>
      <c r="I281" s="36">
        <f t="shared" si="24"/>
        <v>980.64</v>
      </c>
      <c r="J281" s="29" t="s">
        <v>3622</v>
      </c>
      <c r="K281" s="37">
        <v>14.53</v>
      </c>
      <c r="M281" s="38">
        <v>14.53</v>
      </c>
      <c r="N281" s="39">
        <f t="shared" si="25"/>
        <v>0.25</v>
      </c>
      <c r="S281" s="13">
        <v>54</v>
      </c>
    </row>
    <row r="282" spans="1:19" ht="22.5" x14ac:dyDescent="0.25">
      <c r="A282" s="32" t="s">
        <v>328</v>
      </c>
      <c r="B282" s="33" t="s">
        <v>2392</v>
      </c>
      <c r="C282" s="32" t="s">
        <v>1</v>
      </c>
      <c r="D282" s="32" t="s">
        <v>3176</v>
      </c>
      <c r="E282" s="34">
        <f t="shared" si="23"/>
        <v>10</v>
      </c>
      <c r="F282" s="35" t="s">
        <v>22</v>
      </c>
      <c r="G282" s="34">
        <f t="shared" si="22"/>
        <v>17.079999999999998</v>
      </c>
      <c r="H282" s="36">
        <f t="shared" si="26"/>
        <v>21.35</v>
      </c>
      <c r="I282" s="36">
        <f t="shared" si="24"/>
        <v>213.5</v>
      </c>
      <c r="J282" s="29" t="s">
        <v>3622</v>
      </c>
      <c r="K282" s="37">
        <v>17.079999999999998</v>
      </c>
      <c r="M282" s="38">
        <v>17.079999999999998</v>
      </c>
      <c r="N282" s="39">
        <f t="shared" si="25"/>
        <v>0.25</v>
      </c>
      <c r="S282" s="13">
        <v>10</v>
      </c>
    </row>
    <row r="283" spans="1:19" x14ac:dyDescent="0.25">
      <c r="A283" s="32" t="s">
        <v>329</v>
      </c>
      <c r="B283" s="33" t="s">
        <v>2393</v>
      </c>
      <c r="C283" s="32" t="s">
        <v>2930</v>
      </c>
      <c r="D283" s="32" t="s">
        <v>3177</v>
      </c>
      <c r="E283" s="34">
        <f t="shared" si="23"/>
        <v>40</v>
      </c>
      <c r="F283" s="35" t="s">
        <v>22</v>
      </c>
      <c r="G283" s="34">
        <f t="shared" si="22"/>
        <v>25.37</v>
      </c>
      <c r="H283" s="36">
        <f t="shared" si="26"/>
        <v>31.71</v>
      </c>
      <c r="I283" s="36">
        <f t="shared" si="24"/>
        <v>1268.4000000000001</v>
      </c>
      <c r="J283" s="29" t="s">
        <v>3622</v>
      </c>
      <c r="K283" s="37">
        <v>25.37</v>
      </c>
      <c r="M283" s="38">
        <v>25.37</v>
      </c>
      <c r="N283" s="39">
        <f t="shared" si="25"/>
        <v>0.25</v>
      </c>
      <c r="S283" s="13">
        <v>40</v>
      </c>
    </row>
    <row r="284" spans="1:19" x14ac:dyDescent="0.25">
      <c r="A284" s="32" t="s">
        <v>330</v>
      </c>
      <c r="B284" s="33" t="s">
        <v>2394</v>
      </c>
      <c r="C284" s="32" t="s">
        <v>2930</v>
      </c>
      <c r="D284" s="32" t="s">
        <v>3178</v>
      </c>
      <c r="E284" s="34">
        <f t="shared" si="23"/>
        <v>9</v>
      </c>
      <c r="F284" s="35" t="s">
        <v>22</v>
      </c>
      <c r="G284" s="34">
        <f t="shared" si="22"/>
        <v>32.909999999999997</v>
      </c>
      <c r="H284" s="36">
        <f t="shared" si="26"/>
        <v>41.14</v>
      </c>
      <c r="I284" s="36">
        <f t="shared" si="24"/>
        <v>370.26</v>
      </c>
      <c r="J284" s="29" t="s">
        <v>3622</v>
      </c>
      <c r="K284" s="37">
        <v>32.909999999999997</v>
      </c>
      <c r="M284" s="38">
        <v>32.909999999999997</v>
      </c>
      <c r="N284" s="39">
        <f t="shared" si="25"/>
        <v>0.25</v>
      </c>
      <c r="S284" s="13">
        <v>9</v>
      </c>
    </row>
    <row r="285" spans="1:19" ht="22.5" x14ac:dyDescent="0.25">
      <c r="A285" s="32" t="s">
        <v>331</v>
      </c>
      <c r="B285" s="33" t="s">
        <v>2395</v>
      </c>
      <c r="C285" s="32" t="s">
        <v>1</v>
      </c>
      <c r="D285" s="32" t="s">
        <v>3179</v>
      </c>
      <c r="E285" s="34">
        <f t="shared" si="23"/>
        <v>7</v>
      </c>
      <c r="F285" s="35" t="s">
        <v>22</v>
      </c>
      <c r="G285" s="34">
        <f t="shared" ref="G285:G348" si="27">ROUND(K285*(100%-I$7),2)</f>
        <v>38.450000000000003</v>
      </c>
      <c r="H285" s="36">
        <f t="shared" si="26"/>
        <v>48.06</v>
      </c>
      <c r="I285" s="36">
        <f t="shared" si="24"/>
        <v>336.42</v>
      </c>
      <c r="J285" s="29" t="s">
        <v>3622</v>
      </c>
      <c r="K285" s="37">
        <v>38.450000000000003</v>
      </c>
      <c r="M285" s="38">
        <v>38.450000000000003</v>
      </c>
      <c r="N285" s="39">
        <f t="shared" si="25"/>
        <v>0.25</v>
      </c>
      <c r="S285" s="13">
        <v>7</v>
      </c>
    </row>
    <row r="286" spans="1:19" ht="22.5" x14ac:dyDescent="0.25">
      <c r="A286" s="32" t="s">
        <v>332</v>
      </c>
      <c r="B286" s="33" t="s">
        <v>2396</v>
      </c>
      <c r="C286" s="32" t="s">
        <v>1</v>
      </c>
      <c r="D286" s="32" t="s">
        <v>3180</v>
      </c>
      <c r="E286" s="34">
        <f t="shared" si="23"/>
        <v>8</v>
      </c>
      <c r="F286" s="35" t="s">
        <v>22</v>
      </c>
      <c r="G286" s="34">
        <f t="shared" si="27"/>
        <v>54.76</v>
      </c>
      <c r="H286" s="36">
        <f t="shared" si="26"/>
        <v>68.45</v>
      </c>
      <c r="I286" s="36">
        <f t="shared" si="24"/>
        <v>547.6</v>
      </c>
      <c r="J286" s="29" t="s">
        <v>3622</v>
      </c>
      <c r="K286" s="37">
        <v>54.76</v>
      </c>
      <c r="M286" s="38">
        <v>54.76</v>
      </c>
      <c r="N286" s="39">
        <f t="shared" si="25"/>
        <v>0.25</v>
      </c>
      <c r="S286" s="13">
        <v>8</v>
      </c>
    </row>
    <row r="287" spans="1:19" ht="22.5" x14ac:dyDescent="0.25">
      <c r="A287" s="32" t="s">
        <v>333</v>
      </c>
      <c r="B287" s="33" t="s">
        <v>2397</v>
      </c>
      <c r="C287" s="32" t="s">
        <v>1</v>
      </c>
      <c r="D287" s="32" t="s">
        <v>3181</v>
      </c>
      <c r="E287" s="34">
        <f t="shared" si="23"/>
        <v>23</v>
      </c>
      <c r="F287" s="35" t="s">
        <v>22</v>
      </c>
      <c r="G287" s="34">
        <f t="shared" si="27"/>
        <v>51.28</v>
      </c>
      <c r="H287" s="36">
        <f t="shared" si="26"/>
        <v>64.099999999999994</v>
      </c>
      <c r="I287" s="36">
        <f t="shared" si="24"/>
        <v>1474.3</v>
      </c>
      <c r="J287" s="29" t="s">
        <v>3622</v>
      </c>
      <c r="K287" s="37">
        <v>51.28</v>
      </c>
      <c r="M287" s="38">
        <v>51.28</v>
      </c>
      <c r="N287" s="39">
        <f t="shared" si="25"/>
        <v>0.25</v>
      </c>
      <c r="S287" s="13">
        <v>23</v>
      </c>
    </row>
    <row r="288" spans="1:19" ht="22.5" x14ac:dyDescent="0.25">
      <c r="A288" s="32" t="s">
        <v>334</v>
      </c>
      <c r="B288" s="33" t="s">
        <v>2398</v>
      </c>
      <c r="C288" s="32" t="s">
        <v>1</v>
      </c>
      <c r="D288" s="32" t="s">
        <v>3182</v>
      </c>
      <c r="E288" s="34">
        <f t="shared" si="23"/>
        <v>3</v>
      </c>
      <c r="F288" s="35" t="s">
        <v>22</v>
      </c>
      <c r="G288" s="34">
        <f t="shared" si="27"/>
        <v>52.42</v>
      </c>
      <c r="H288" s="36">
        <f t="shared" si="26"/>
        <v>65.53</v>
      </c>
      <c r="I288" s="36">
        <f t="shared" si="24"/>
        <v>196.59</v>
      </c>
      <c r="J288" s="29" t="s">
        <v>3622</v>
      </c>
      <c r="K288" s="37">
        <v>52.42</v>
      </c>
      <c r="M288" s="38">
        <v>52.42</v>
      </c>
      <c r="N288" s="39">
        <f t="shared" si="25"/>
        <v>0.25</v>
      </c>
      <c r="S288" s="13">
        <v>3</v>
      </c>
    </row>
    <row r="289" spans="1:19" ht="22.5" x14ac:dyDescent="0.25">
      <c r="A289" s="32" t="s">
        <v>335</v>
      </c>
      <c r="B289" s="33" t="s">
        <v>2399</v>
      </c>
      <c r="C289" s="32" t="s">
        <v>1</v>
      </c>
      <c r="D289" s="32" t="s">
        <v>3183</v>
      </c>
      <c r="E289" s="34">
        <f t="shared" si="23"/>
        <v>1</v>
      </c>
      <c r="F289" s="35" t="s">
        <v>22</v>
      </c>
      <c r="G289" s="34">
        <f t="shared" si="27"/>
        <v>92.04</v>
      </c>
      <c r="H289" s="36">
        <f t="shared" si="26"/>
        <v>115.05</v>
      </c>
      <c r="I289" s="36">
        <f t="shared" si="24"/>
        <v>115.05</v>
      </c>
      <c r="J289" s="29" t="s">
        <v>3622</v>
      </c>
      <c r="K289" s="37">
        <v>92.04</v>
      </c>
      <c r="M289" s="38">
        <v>92.04</v>
      </c>
      <c r="N289" s="39">
        <f t="shared" si="25"/>
        <v>0.25</v>
      </c>
      <c r="S289" s="13">
        <v>1</v>
      </c>
    </row>
    <row r="290" spans="1:19" ht="22.5" x14ac:dyDescent="0.25">
      <c r="A290" s="32" t="s">
        <v>336</v>
      </c>
      <c r="B290" s="33" t="s">
        <v>2400</v>
      </c>
      <c r="C290" s="32" t="s">
        <v>1</v>
      </c>
      <c r="D290" s="32" t="s">
        <v>3184</v>
      </c>
      <c r="E290" s="34">
        <f t="shared" si="23"/>
        <v>10</v>
      </c>
      <c r="F290" s="35" t="s">
        <v>22</v>
      </c>
      <c r="G290" s="34">
        <f t="shared" si="27"/>
        <v>31.23</v>
      </c>
      <c r="H290" s="36">
        <f t="shared" si="26"/>
        <v>39.04</v>
      </c>
      <c r="I290" s="36">
        <f t="shared" si="24"/>
        <v>390.4</v>
      </c>
      <c r="J290" s="29" t="s">
        <v>3622</v>
      </c>
      <c r="K290" s="37">
        <v>31.23</v>
      </c>
      <c r="M290" s="38">
        <v>31.23</v>
      </c>
      <c r="N290" s="39">
        <f t="shared" si="25"/>
        <v>0.25</v>
      </c>
      <c r="S290" s="13">
        <v>10</v>
      </c>
    </row>
    <row r="291" spans="1:19" ht="22.5" x14ac:dyDescent="0.25">
      <c r="A291" s="32" t="s">
        <v>337</v>
      </c>
      <c r="B291" s="33" t="s">
        <v>2401</v>
      </c>
      <c r="C291" s="32" t="s">
        <v>1</v>
      </c>
      <c r="D291" s="32" t="s">
        <v>3185</v>
      </c>
      <c r="E291" s="34">
        <f t="shared" si="23"/>
        <v>6</v>
      </c>
      <c r="F291" s="35" t="s">
        <v>22</v>
      </c>
      <c r="G291" s="34">
        <f t="shared" si="27"/>
        <v>38.04</v>
      </c>
      <c r="H291" s="36">
        <f t="shared" si="26"/>
        <v>47.55</v>
      </c>
      <c r="I291" s="36">
        <f t="shared" si="24"/>
        <v>285.3</v>
      </c>
      <c r="J291" s="29" t="s">
        <v>3622</v>
      </c>
      <c r="K291" s="37">
        <v>38.04</v>
      </c>
      <c r="M291" s="38">
        <v>38.04</v>
      </c>
      <c r="N291" s="39">
        <f t="shared" si="25"/>
        <v>0.25</v>
      </c>
      <c r="S291" s="13">
        <v>6</v>
      </c>
    </row>
    <row r="292" spans="1:19" ht="22.5" x14ac:dyDescent="0.25">
      <c r="A292" s="32" t="s">
        <v>338</v>
      </c>
      <c r="B292" s="33" t="s">
        <v>2402</v>
      </c>
      <c r="C292" s="32" t="s">
        <v>1</v>
      </c>
      <c r="D292" s="32" t="s">
        <v>3186</v>
      </c>
      <c r="E292" s="34">
        <f t="shared" ref="E292:E355" si="28">S292</f>
        <v>12</v>
      </c>
      <c r="F292" s="35" t="s">
        <v>22</v>
      </c>
      <c r="G292" s="34">
        <f t="shared" si="27"/>
        <v>72.77</v>
      </c>
      <c r="H292" s="36">
        <f t="shared" si="26"/>
        <v>90.96</v>
      </c>
      <c r="I292" s="36">
        <f t="shared" si="24"/>
        <v>1091.52</v>
      </c>
      <c r="J292" s="29" t="s">
        <v>3622</v>
      </c>
      <c r="K292" s="37">
        <v>72.77</v>
      </c>
      <c r="M292" s="38">
        <v>72.77</v>
      </c>
      <c r="N292" s="39">
        <f t="shared" si="25"/>
        <v>0.25</v>
      </c>
      <c r="S292" s="13">
        <v>12</v>
      </c>
    </row>
    <row r="293" spans="1:19" ht="22.5" x14ac:dyDescent="0.25">
      <c r="A293" s="32" t="s">
        <v>339</v>
      </c>
      <c r="B293" s="33" t="s">
        <v>2403</v>
      </c>
      <c r="C293" s="32" t="s">
        <v>1</v>
      </c>
      <c r="D293" s="32" t="s">
        <v>3187</v>
      </c>
      <c r="E293" s="34">
        <f t="shared" si="28"/>
        <v>23</v>
      </c>
      <c r="F293" s="35" t="s">
        <v>22</v>
      </c>
      <c r="G293" s="34">
        <f t="shared" si="27"/>
        <v>43.14</v>
      </c>
      <c r="H293" s="36">
        <f t="shared" si="26"/>
        <v>53.93</v>
      </c>
      <c r="I293" s="36">
        <f t="shared" si="24"/>
        <v>1240.3900000000001</v>
      </c>
      <c r="J293" s="29" t="s">
        <v>3622</v>
      </c>
      <c r="K293" s="37">
        <v>43.14</v>
      </c>
      <c r="M293" s="38">
        <v>43.14</v>
      </c>
      <c r="N293" s="39">
        <f t="shared" si="25"/>
        <v>0.25</v>
      </c>
      <c r="S293" s="13">
        <v>23</v>
      </c>
    </row>
    <row r="294" spans="1:19" ht="22.5" x14ac:dyDescent="0.25">
      <c r="A294" s="32" t="s">
        <v>340</v>
      </c>
      <c r="B294" s="33" t="s">
        <v>2404</v>
      </c>
      <c r="C294" s="32" t="s">
        <v>1</v>
      </c>
      <c r="D294" s="32" t="s">
        <v>3188</v>
      </c>
      <c r="E294" s="34">
        <f t="shared" si="28"/>
        <v>2</v>
      </c>
      <c r="F294" s="35" t="s">
        <v>22</v>
      </c>
      <c r="G294" s="34">
        <f t="shared" si="27"/>
        <v>54.45</v>
      </c>
      <c r="H294" s="36">
        <f t="shared" si="26"/>
        <v>68.06</v>
      </c>
      <c r="I294" s="36">
        <f t="shared" si="24"/>
        <v>136.12</v>
      </c>
      <c r="J294" s="29" t="s">
        <v>3622</v>
      </c>
      <c r="K294" s="37">
        <v>54.45</v>
      </c>
      <c r="M294" s="38">
        <v>54.45</v>
      </c>
      <c r="N294" s="39">
        <f t="shared" si="25"/>
        <v>0.25</v>
      </c>
      <c r="S294" s="13">
        <v>2</v>
      </c>
    </row>
    <row r="295" spans="1:19" ht="22.5" x14ac:dyDescent="0.25">
      <c r="A295" s="32" t="s">
        <v>341</v>
      </c>
      <c r="B295" s="33" t="s">
        <v>2405</v>
      </c>
      <c r="C295" s="32" t="s">
        <v>1</v>
      </c>
      <c r="D295" s="32" t="s">
        <v>3189</v>
      </c>
      <c r="E295" s="34">
        <f t="shared" si="28"/>
        <v>32</v>
      </c>
      <c r="F295" s="35" t="s">
        <v>22</v>
      </c>
      <c r="G295" s="34">
        <f t="shared" si="27"/>
        <v>91.19</v>
      </c>
      <c r="H295" s="36">
        <f t="shared" si="26"/>
        <v>113.99</v>
      </c>
      <c r="I295" s="36">
        <f t="shared" si="24"/>
        <v>3647.68</v>
      </c>
      <c r="J295" s="29" t="s">
        <v>3622</v>
      </c>
      <c r="K295" s="37">
        <v>91.19</v>
      </c>
      <c r="M295" s="38">
        <v>91.19</v>
      </c>
      <c r="N295" s="39">
        <f t="shared" si="25"/>
        <v>0.25</v>
      </c>
      <c r="S295" s="13">
        <v>32</v>
      </c>
    </row>
    <row r="296" spans="1:19" ht="22.5" x14ac:dyDescent="0.25">
      <c r="A296" s="32" t="s">
        <v>342</v>
      </c>
      <c r="B296" s="33" t="s">
        <v>2406</v>
      </c>
      <c r="C296" s="32" t="s">
        <v>1</v>
      </c>
      <c r="D296" s="32" t="s">
        <v>3190</v>
      </c>
      <c r="E296" s="34">
        <f t="shared" si="28"/>
        <v>107</v>
      </c>
      <c r="F296" s="35" t="s">
        <v>22</v>
      </c>
      <c r="G296" s="34">
        <f t="shared" si="27"/>
        <v>32.69</v>
      </c>
      <c r="H296" s="36">
        <f t="shared" si="26"/>
        <v>40.86</v>
      </c>
      <c r="I296" s="36">
        <f t="shared" si="24"/>
        <v>4372.0200000000004</v>
      </c>
      <c r="J296" s="29" t="s">
        <v>3622</v>
      </c>
      <c r="K296" s="37">
        <v>32.69</v>
      </c>
      <c r="M296" s="38">
        <v>32.69</v>
      </c>
      <c r="N296" s="39">
        <f t="shared" si="25"/>
        <v>0.25</v>
      </c>
      <c r="S296" s="13">
        <v>107</v>
      </c>
    </row>
    <row r="297" spans="1:19" ht="22.5" x14ac:dyDescent="0.25">
      <c r="A297" s="32" t="s">
        <v>343</v>
      </c>
      <c r="B297" s="33" t="s">
        <v>2407</v>
      </c>
      <c r="C297" s="32" t="s">
        <v>1</v>
      </c>
      <c r="D297" s="32" t="s">
        <v>3191</v>
      </c>
      <c r="E297" s="34">
        <f t="shared" si="28"/>
        <v>8</v>
      </c>
      <c r="F297" s="35" t="s">
        <v>22</v>
      </c>
      <c r="G297" s="34">
        <f t="shared" si="27"/>
        <v>34.76</v>
      </c>
      <c r="H297" s="36">
        <f t="shared" si="26"/>
        <v>43.45</v>
      </c>
      <c r="I297" s="36">
        <f t="shared" si="24"/>
        <v>347.6</v>
      </c>
      <c r="J297" s="29" t="s">
        <v>3622</v>
      </c>
      <c r="K297" s="37">
        <v>34.76</v>
      </c>
      <c r="M297" s="38">
        <v>34.76</v>
      </c>
      <c r="N297" s="39">
        <f t="shared" si="25"/>
        <v>0.25</v>
      </c>
      <c r="S297" s="13">
        <v>8</v>
      </c>
    </row>
    <row r="298" spans="1:19" ht="22.5" x14ac:dyDescent="0.25">
      <c r="A298" s="32" t="s">
        <v>344</v>
      </c>
      <c r="B298" s="33" t="s">
        <v>2408</v>
      </c>
      <c r="C298" s="32" t="s">
        <v>1</v>
      </c>
      <c r="D298" s="32" t="s">
        <v>3192</v>
      </c>
      <c r="E298" s="34">
        <f t="shared" si="28"/>
        <v>82</v>
      </c>
      <c r="F298" s="35" t="s">
        <v>22</v>
      </c>
      <c r="G298" s="34">
        <f t="shared" si="27"/>
        <v>50.31</v>
      </c>
      <c r="H298" s="36">
        <f t="shared" si="26"/>
        <v>62.89</v>
      </c>
      <c r="I298" s="36">
        <f t="shared" si="24"/>
        <v>5156.9799999999996</v>
      </c>
      <c r="J298" s="29" t="s">
        <v>3622</v>
      </c>
      <c r="K298" s="37">
        <v>50.31</v>
      </c>
      <c r="M298" s="38">
        <v>50.31</v>
      </c>
      <c r="N298" s="39">
        <f t="shared" si="25"/>
        <v>0.25</v>
      </c>
      <c r="S298" s="13">
        <v>82</v>
      </c>
    </row>
    <row r="299" spans="1:19" ht="22.5" x14ac:dyDescent="0.25">
      <c r="A299" s="32" t="s">
        <v>345</v>
      </c>
      <c r="B299" s="33" t="s">
        <v>2409</v>
      </c>
      <c r="C299" s="32" t="s">
        <v>1</v>
      </c>
      <c r="D299" s="32" t="s">
        <v>3193</v>
      </c>
      <c r="E299" s="34">
        <f t="shared" si="28"/>
        <v>119</v>
      </c>
      <c r="F299" s="35" t="s">
        <v>22</v>
      </c>
      <c r="G299" s="34">
        <f t="shared" si="27"/>
        <v>20.16</v>
      </c>
      <c r="H299" s="36">
        <f t="shared" si="26"/>
        <v>25.2</v>
      </c>
      <c r="I299" s="36">
        <f t="shared" si="24"/>
        <v>2998.8</v>
      </c>
      <c r="J299" s="29" t="s">
        <v>3622</v>
      </c>
      <c r="K299" s="37">
        <v>20.16</v>
      </c>
      <c r="M299" s="38">
        <v>20.16</v>
      </c>
      <c r="N299" s="39">
        <f t="shared" si="25"/>
        <v>0.25</v>
      </c>
      <c r="S299" s="13">
        <v>119</v>
      </c>
    </row>
    <row r="300" spans="1:19" x14ac:dyDescent="0.25">
      <c r="A300" s="32" t="s">
        <v>346</v>
      </c>
      <c r="B300" s="33" t="s">
        <v>2410</v>
      </c>
      <c r="C300" s="32" t="s">
        <v>2930</v>
      </c>
      <c r="D300" s="32" t="s">
        <v>3194</v>
      </c>
      <c r="E300" s="34">
        <f t="shared" si="28"/>
        <v>2</v>
      </c>
      <c r="F300" s="35" t="s">
        <v>22</v>
      </c>
      <c r="G300" s="34">
        <f t="shared" si="27"/>
        <v>8.5</v>
      </c>
      <c r="H300" s="36">
        <f t="shared" si="26"/>
        <v>10.63</v>
      </c>
      <c r="I300" s="36">
        <f t="shared" si="24"/>
        <v>21.26</v>
      </c>
      <c r="J300" s="29" t="s">
        <v>3622</v>
      </c>
      <c r="K300" s="37">
        <v>8.5</v>
      </c>
      <c r="M300" s="38">
        <v>8.5</v>
      </c>
      <c r="N300" s="39">
        <f t="shared" si="25"/>
        <v>0.25099999999999989</v>
      </c>
      <c r="S300" s="13">
        <v>2</v>
      </c>
    </row>
    <row r="301" spans="1:19" ht="22.5" x14ac:dyDescent="0.25">
      <c r="A301" s="32" t="s">
        <v>347</v>
      </c>
      <c r="B301" s="33" t="s">
        <v>2411</v>
      </c>
      <c r="C301" s="32" t="s">
        <v>1</v>
      </c>
      <c r="D301" s="32" t="s">
        <v>3195</v>
      </c>
      <c r="E301" s="34">
        <f t="shared" si="28"/>
        <v>12</v>
      </c>
      <c r="F301" s="35" t="s">
        <v>22</v>
      </c>
      <c r="G301" s="34">
        <f t="shared" si="27"/>
        <v>20.98</v>
      </c>
      <c r="H301" s="36">
        <f>ROUND(G301*(1+I$5),2)</f>
        <v>26.23</v>
      </c>
      <c r="I301" s="36">
        <f t="shared" si="24"/>
        <v>314.76</v>
      </c>
      <c r="J301" s="29" t="s">
        <v>3622</v>
      </c>
      <c r="K301" s="37">
        <v>20.98</v>
      </c>
      <c r="M301" s="38">
        <v>20.98</v>
      </c>
      <c r="N301" s="39">
        <f t="shared" si="25"/>
        <v>0.25</v>
      </c>
      <c r="S301" s="13">
        <v>12</v>
      </c>
    </row>
    <row r="302" spans="1:19" ht="22.5" x14ac:dyDescent="0.25">
      <c r="A302" s="32" t="s">
        <v>348</v>
      </c>
      <c r="B302" s="33" t="s">
        <v>2412</v>
      </c>
      <c r="C302" s="32" t="s">
        <v>2930</v>
      </c>
      <c r="D302" s="32" t="s">
        <v>3196</v>
      </c>
      <c r="E302" s="34">
        <f t="shared" si="28"/>
        <v>4</v>
      </c>
      <c r="F302" s="35" t="s">
        <v>22</v>
      </c>
      <c r="G302" s="34">
        <f t="shared" si="27"/>
        <v>16.18</v>
      </c>
      <c r="H302" s="36">
        <f>ROUND(G302*(1+I$5),2)</f>
        <v>20.23</v>
      </c>
      <c r="I302" s="36">
        <f t="shared" si="24"/>
        <v>80.92</v>
      </c>
      <c r="J302" s="29" t="s">
        <v>3622</v>
      </c>
      <c r="K302" s="37">
        <v>16.18</v>
      </c>
      <c r="M302" s="38">
        <v>16.18</v>
      </c>
      <c r="N302" s="39">
        <f t="shared" si="25"/>
        <v>0.25</v>
      </c>
      <c r="S302" s="13">
        <v>4</v>
      </c>
    </row>
    <row r="303" spans="1:19" ht="22.5" x14ac:dyDescent="0.25">
      <c r="A303" s="32" t="s">
        <v>349</v>
      </c>
      <c r="B303" s="33" t="s">
        <v>2413</v>
      </c>
      <c r="C303" s="32" t="s">
        <v>2930</v>
      </c>
      <c r="D303" s="32" t="s">
        <v>3197</v>
      </c>
      <c r="E303" s="34">
        <f t="shared" si="28"/>
        <v>2</v>
      </c>
      <c r="F303" s="35" t="s">
        <v>22</v>
      </c>
      <c r="G303" s="34">
        <f t="shared" si="27"/>
        <v>14.6</v>
      </c>
      <c r="H303" s="36">
        <f t="shared" si="26"/>
        <v>18.25</v>
      </c>
      <c r="I303" s="36">
        <f t="shared" si="24"/>
        <v>36.5</v>
      </c>
      <c r="J303" s="29" t="s">
        <v>3622</v>
      </c>
      <c r="K303" s="37">
        <v>14.6</v>
      </c>
      <c r="M303" s="38">
        <v>14.6</v>
      </c>
      <c r="N303" s="39">
        <f t="shared" si="25"/>
        <v>0.25</v>
      </c>
      <c r="S303" s="13">
        <v>2</v>
      </c>
    </row>
    <row r="304" spans="1:19" ht="22.5" x14ac:dyDescent="0.25">
      <c r="A304" s="32" t="s">
        <v>350</v>
      </c>
      <c r="B304" s="33" t="s">
        <v>2414</v>
      </c>
      <c r="C304" s="32" t="s">
        <v>1</v>
      </c>
      <c r="D304" s="32" t="s">
        <v>3198</v>
      </c>
      <c r="E304" s="34">
        <f t="shared" si="28"/>
        <v>26</v>
      </c>
      <c r="F304" s="35" t="s">
        <v>22</v>
      </c>
      <c r="G304" s="34">
        <f t="shared" si="27"/>
        <v>20.67</v>
      </c>
      <c r="H304" s="36">
        <f t="shared" si="26"/>
        <v>25.84</v>
      </c>
      <c r="I304" s="36">
        <f t="shared" si="24"/>
        <v>671.84</v>
      </c>
      <c r="J304" s="29" t="s">
        <v>3622</v>
      </c>
      <c r="K304" s="37">
        <v>20.67</v>
      </c>
      <c r="M304" s="38">
        <v>20.67</v>
      </c>
      <c r="N304" s="39">
        <f t="shared" si="25"/>
        <v>0.25</v>
      </c>
      <c r="S304" s="13">
        <v>26</v>
      </c>
    </row>
    <row r="305" spans="1:19" x14ac:dyDescent="0.25">
      <c r="A305" s="32" t="s">
        <v>351</v>
      </c>
      <c r="B305" s="33" t="s">
        <v>2415</v>
      </c>
      <c r="C305" s="32" t="s">
        <v>2930</v>
      </c>
      <c r="D305" s="32" t="s">
        <v>3199</v>
      </c>
      <c r="E305" s="34">
        <f t="shared" si="28"/>
        <v>18</v>
      </c>
      <c r="F305" s="35" t="s">
        <v>22</v>
      </c>
      <c r="G305" s="34">
        <f t="shared" si="27"/>
        <v>225.61</v>
      </c>
      <c r="H305" s="36">
        <f t="shared" si="26"/>
        <v>282.01</v>
      </c>
      <c r="I305" s="36">
        <f t="shared" si="24"/>
        <v>5076.18</v>
      </c>
      <c r="J305" s="29" t="s">
        <v>3622</v>
      </c>
      <c r="K305" s="37">
        <v>225.61</v>
      </c>
      <c r="M305" s="38">
        <v>225.61</v>
      </c>
      <c r="N305" s="39">
        <f t="shared" si="25"/>
        <v>0.25</v>
      </c>
      <c r="S305" s="13">
        <v>18</v>
      </c>
    </row>
    <row r="306" spans="1:19" x14ac:dyDescent="0.25">
      <c r="A306" s="32" t="s">
        <v>352</v>
      </c>
      <c r="B306" s="33" t="s">
        <v>2416</v>
      </c>
      <c r="C306" s="32" t="s">
        <v>2930</v>
      </c>
      <c r="D306" s="32" t="s">
        <v>3200</v>
      </c>
      <c r="E306" s="34">
        <f t="shared" si="28"/>
        <v>100</v>
      </c>
      <c r="F306" s="35" t="s">
        <v>22</v>
      </c>
      <c r="G306" s="34">
        <f t="shared" si="27"/>
        <v>149.97999999999999</v>
      </c>
      <c r="H306" s="36">
        <f t="shared" si="26"/>
        <v>187.48</v>
      </c>
      <c r="I306" s="36">
        <f t="shared" si="24"/>
        <v>18748</v>
      </c>
      <c r="J306" s="29" t="s">
        <v>3622</v>
      </c>
      <c r="K306" s="37">
        <v>149.97999999999999</v>
      </c>
      <c r="M306" s="38">
        <v>149.97999999999999</v>
      </c>
      <c r="N306" s="39">
        <f t="shared" si="25"/>
        <v>0.25</v>
      </c>
      <c r="S306" s="13">
        <v>100</v>
      </c>
    </row>
    <row r="307" spans="1:19" x14ac:dyDescent="0.25">
      <c r="A307" s="32" t="s">
        <v>353</v>
      </c>
      <c r="B307" s="33" t="s">
        <v>2417</v>
      </c>
      <c r="C307" s="32" t="s">
        <v>2930</v>
      </c>
      <c r="D307" s="32" t="s">
        <v>3201</v>
      </c>
      <c r="E307" s="34">
        <f t="shared" si="28"/>
        <v>1</v>
      </c>
      <c r="F307" s="35" t="s">
        <v>22</v>
      </c>
      <c r="G307" s="34">
        <f t="shared" si="27"/>
        <v>215.08</v>
      </c>
      <c r="H307" s="36">
        <f t="shared" si="26"/>
        <v>268.85000000000002</v>
      </c>
      <c r="I307" s="36">
        <f t="shared" si="24"/>
        <v>268.85000000000002</v>
      </c>
      <c r="J307" s="29" t="s">
        <v>3622</v>
      </c>
      <c r="K307" s="37">
        <v>215.08</v>
      </c>
      <c r="M307" s="38">
        <v>215.08</v>
      </c>
      <c r="N307" s="39">
        <f t="shared" si="25"/>
        <v>0.25</v>
      </c>
      <c r="S307" s="13">
        <v>1</v>
      </c>
    </row>
    <row r="308" spans="1:19" ht="22.5" x14ac:dyDescent="0.25">
      <c r="A308" s="32" t="s">
        <v>354</v>
      </c>
      <c r="B308" s="33" t="s">
        <v>2418</v>
      </c>
      <c r="C308" s="32" t="s">
        <v>1</v>
      </c>
      <c r="D308" s="32" t="s">
        <v>3202</v>
      </c>
      <c r="E308" s="34">
        <f t="shared" si="28"/>
        <v>4</v>
      </c>
      <c r="F308" s="35" t="s">
        <v>22</v>
      </c>
      <c r="G308" s="34">
        <f t="shared" si="27"/>
        <v>16.79</v>
      </c>
      <c r="H308" s="36">
        <f t="shared" si="26"/>
        <v>20.99</v>
      </c>
      <c r="I308" s="36">
        <f t="shared" si="24"/>
        <v>83.96</v>
      </c>
      <c r="J308" s="29" t="s">
        <v>3622</v>
      </c>
      <c r="K308" s="37">
        <v>16.79</v>
      </c>
      <c r="M308" s="38">
        <v>16.79</v>
      </c>
      <c r="N308" s="39">
        <f t="shared" si="25"/>
        <v>0.25</v>
      </c>
      <c r="S308" s="13">
        <v>4</v>
      </c>
    </row>
    <row r="309" spans="1:19" ht="22.5" x14ac:dyDescent="0.25">
      <c r="A309" s="32" t="s">
        <v>355</v>
      </c>
      <c r="B309" s="33" t="s">
        <v>2419</v>
      </c>
      <c r="C309" s="32" t="s">
        <v>1</v>
      </c>
      <c r="D309" s="32" t="s">
        <v>3203</v>
      </c>
      <c r="E309" s="34">
        <f t="shared" si="28"/>
        <v>1</v>
      </c>
      <c r="F309" s="35" t="s">
        <v>22</v>
      </c>
      <c r="G309" s="34">
        <f t="shared" si="27"/>
        <v>108.85</v>
      </c>
      <c r="H309" s="36">
        <f t="shared" si="26"/>
        <v>136.06</v>
      </c>
      <c r="I309" s="36">
        <f t="shared" si="24"/>
        <v>136.06</v>
      </c>
      <c r="J309" s="29" t="s">
        <v>3622</v>
      </c>
      <c r="K309" s="37">
        <v>108.85</v>
      </c>
      <c r="M309" s="38">
        <v>108.85</v>
      </c>
      <c r="N309" s="39">
        <f t="shared" si="25"/>
        <v>0.25</v>
      </c>
      <c r="S309" s="13">
        <v>1</v>
      </c>
    </row>
    <row r="310" spans="1:19" ht="22.5" x14ac:dyDescent="0.25">
      <c r="A310" s="32" t="s">
        <v>356</v>
      </c>
      <c r="B310" s="33" t="s">
        <v>2420</v>
      </c>
      <c r="C310" s="32" t="s">
        <v>1</v>
      </c>
      <c r="D310" s="32" t="s">
        <v>3204</v>
      </c>
      <c r="E310" s="34">
        <f t="shared" si="28"/>
        <v>1</v>
      </c>
      <c r="F310" s="35" t="s">
        <v>22</v>
      </c>
      <c r="G310" s="34">
        <f t="shared" si="27"/>
        <v>100.77</v>
      </c>
      <c r="H310" s="36">
        <f t="shared" si="26"/>
        <v>125.96</v>
      </c>
      <c r="I310" s="36">
        <f t="shared" si="24"/>
        <v>125.96</v>
      </c>
      <c r="J310" s="29" t="s">
        <v>3622</v>
      </c>
      <c r="K310" s="37">
        <v>100.77</v>
      </c>
      <c r="M310" s="38">
        <v>100.77</v>
      </c>
      <c r="N310" s="39">
        <f t="shared" si="25"/>
        <v>0.25</v>
      </c>
      <c r="S310" s="13">
        <v>1</v>
      </c>
    </row>
    <row r="311" spans="1:19" ht="22.5" x14ac:dyDescent="0.25">
      <c r="A311" s="32" t="s">
        <v>357</v>
      </c>
      <c r="B311" s="33" t="s">
        <v>2421</v>
      </c>
      <c r="C311" s="32" t="s">
        <v>2930</v>
      </c>
      <c r="D311" s="32" t="s">
        <v>3205</v>
      </c>
      <c r="E311" s="34">
        <f t="shared" si="28"/>
        <v>1</v>
      </c>
      <c r="F311" s="35" t="s">
        <v>22</v>
      </c>
      <c r="G311" s="34">
        <f t="shared" si="27"/>
        <v>621.57000000000005</v>
      </c>
      <c r="H311" s="36">
        <f t="shared" si="26"/>
        <v>776.96</v>
      </c>
      <c r="I311" s="36">
        <f t="shared" si="24"/>
        <v>776.96</v>
      </c>
      <c r="J311" s="29" t="s">
        <v>3622</v>
      </c>
      <c r="K311" s="37">
        <v>621.57000000000005</v>
      </c>
      <c r="M311" s="38">
        <v>621.57000000000005</v>
      </c>
      <c r="N311" s="39">
        <f t="shared" si="25"/>
        <v>0.25</v>
      </c>
      <c r="S311" s="13">
        <v>1</v>
      </c>
    </row>
    <row r="312" spans="1:19" ht="22.5" x14ac:dyDescent="0.25">
      <c r="A312" s="32" t="s">
        <v>358</v>
      </c>
      <c r="B312" s="33" t="s">
        <v>2422</v>
      </c>
      <c r="C312" s="32" t="s">
        <v>2930</v>
      </c>
      <c r="D312" s="32" t="s">
        <v>3206</v>
      </c>
      <c r="E312" s="34">
        <f t="shared" si="28"/>
        <v>4</v>
      </c>
      <c r="F312" s="35" t="s">
        <v>22</v>
      </c>
      <c r="G312" s="34">
        <f t="shared" si="27"/>
        <v>170.55</v>
      </c>
      <c r="H312" s="36">
        <f t="shared" si="26"/>
        <v>213.19</v>
      </c>
      <c r="I312" s="36">
        <f t="shared" si="24"/>
        <v>852.76</v>
      </c>
      <c r="J312" s="29" t="s">
        <v>3622</v>
      </c>
      <c r="K312" s="37">
        <v>170.55</v>
      </c>
      <c r="M312" s="38">
        <v>170.55</v>
      </c>
      <c r="N312" s="39">
        <f t="shared" si="25"/>
        <v>0.25</v>
      </c>
      <c r="S312" s="13">
        <v>4</v>
      </c>
    </row>
    <row r="313" spans="1:19" ht="22.5" x14ac:dyDescent="0.25">
      <c r="A313" s="32" t="s">
        <v>359</v>
      </c>
      <c r="B313" s="33" t="s">
        <v>2418</v>
      </c>
      <c r="C313" s="32" t="s">
        <v>1</v>
      </c>
      <c r="D313" s="32" t="s">
        <v>3202</v>
      </c>
      <c r="E313" s="34">
        <f t="shared" si="28"/>
        <v>4</v>
      </c>
      <c r="F313" s="35" t="s">
        <v>22</v>
      </c>
      <c r="G313" s="34">
        <f t="shared" si="27"/>
        <v>16.79</v>
      </c>
      <c r="H313" s="36">
        <f t="shared" si="26"/>
        <v>20.99</v>
      </c>
      <c r="I313" s="36">
        <f t="shared" si="24"/>
        <v>83.96</v>
      </c>
      <c r="J313" s="29" t="s">
        <v>3622</v>
      </c>
      <c r="K313" s="37">
        <v>16.79</v>
      </c>
      <c r="M313" s="38">
        <v>16.79</v>
      </c>
      <c r="N313" s="39">
        <f t="shared" si="25"/>
        <v>0.25</v>
      </c>
      <c r="S313" s="13">
        <v>4</v>
      </c>
    </row>
    <row r="314" spans="1:19" ht="22.5" x14ac:dyDescent="0.25">
      <c r="A314" s="32" t="s">
        <v>360</v>
      </c>
      <c r="B314" s="33" t="s">
        <v>2419</v>
      </c>
      <c r="C314" s="32" t="s">
        <v>1</v>
      </c>
      <c r="D314" s="32" t="s">
        <v>3203</v>
      </c>
      <c r="E314" s="34">
        <f t="shared" si="28"/>
        <v>1</v>
      </c>
      <c r="F314" s="35" t="s">
        <v>22</v>
      </c>
      <c r="G314" s="34">
        <f t="shared" si="27"/>
        <v>108.85</v>
      </c>
      <c r="H314" s="36">
        <f t="shared" si="26"/>
        <v>136.06</v>
      </c>
      <c r="I314" s="36">
        <f t="shared" si="24"/>
        <v>136.06</v>
      </c>
      <c r="J314" s="29" t="s">
        <v>3622</v>
      </c>
      <c r="K314" s="37">
        <v>108.85</v>
      </c>
      <c r="M314" s="38">
        <v>108.85</v>
      </c>
      <c r="N314" s="39">
        <f t="shared" si="25"/>
        <v>0.25</v>
      </c>
      <c r="S314" s="13">
        <v>1</v>
      </c>
    </row>
    <row r="315" spans="1:19" ht="22.5" x14ac:dyDescent="0.25">
      <c r="A315" s="32" t="s">
        <v>361</v>
      </c>
      <c r="B315" s="33" t="s">
        <v>2423</v>
      </c>
      <c r="C315" s="32" t="s">
        <v>1</v>
      </c>
      <c r="D315" s="32" t="s">
        <v>3207</v>
      </c>
      <c r="E315" s="34">
        <f t="shared" si="28"/>
        <v>2</v>
      </c>
      <c r="F315" s="35" t="s">
        <v>22</v>
      </c>
      <c r="G315" s="34">
        <f t="shared" si="27"/>
        <v>71.010000000000005</v>
      </c>
      <c r="H315" s="36">
        <f t="shared" si="26"/>
        <v>88.76</v>
      </c>
      <c r="I315" s="36">
        <f t="shared" si="24"/>
        <v>177.52</v>
      </c>
      <c r="J315" s="29" t="s">
        <v>3622</v>
      </c>
      <c r="K315" s="37">
        <v>71.010000000000005</v>
      </c>
      <c r="M315" s="38">
        <v>71.010000000000005</v>
      </c>
      <c r="N315" s="39">
        <f t="shared" si="25"/>
        <v>0.25</v>
      </c>
      <c r="S315" s="13">
        <v>2</v>
      </c>
    </row>
    <row r="316" spans="1:19" ht="22.5" x14ac:dyDescent="0.25">
      <c r="A316" s="32" t="s">
        <v>362</v>
      </c>
      <c r="B316" s="33" t="s">
        <v>2422</v>
      </c>
      <c r="C316" s="32" t="s">
        <v>2930</v>
      </c>
      <c r="D316" s="32" t="s">
        <v>3206</v>
      </c>
      <c r="E316" s="34">
        <f t="shared" si="28"/>
        <v>4</v>
      </c>
      <c r="F316" s="35" t="s">
        <v>22</v>
      </c>
      <c r="G316" s="34">
        <f t="shared" si="27"/>
        <v>170.55</v>
      </c>
      <c r="H316" s="36">
        <f t="shared" si="26"/>
        <v>213.19</v>
      </c>
      <c r="I316" s="36">
        <f t="shared" si="24"/>
        <v>852.76</v>
      </c>
      <c r="J316" s="29" t="s">
        <v>3622</v>
      </c>
      <c r="K316" s="37">
        <v>170.55</v>
      </c>
      <c r="M316" s="38">
        <v>170.55</v>
      </c>
      <c r="N316" s="39">
        <f t="shared" si="25"/>
        <v>0.25</v>
      </c>
      <c r="S316" s="13">
        <v>4</v>
      </c>
    </row>
    <row r="317" spans="1:19" ht="22.5" x14ac:dyDescent="0.25">
      <c r="A317" s="32" t="s">
        <v>363</v>
      </c>
      <c r="B317" s="33" t="s">
        <v>2424</v>
      </c>
      <c r="C317" s="32" t="s">
        <v>2930</v>
      </c>
      <c r="D317" s="32" t="s">
        <v>3208</v>
      </c>
      <c r="E317" s="34">
        <f t="shared" si="28"/>
        <v>1</v>
      </c>
      <c r="F317" s="35" t="s">
        <v>22</v>
      </c>
      <c r="G317" s="34">
        <f t="shared" si="27"/>
        <v>324.61</v>
      </c>
      <c r="H317" s="36">
        <f t="shared" si="26"/>
        <v>405.76</v>
      </c>
      <c r="I317" s="36">
        <f t="shared" si="24"/>
        <v>405.76</v>
      </c>
      <c r="J317" s="29" t="s">
        <v>3622</v>
      </c>
      <c r="K317" s="37">
        <v>324.61</v>
      </c>
      <c r="M317" s="38">
        <v>324.61</v>
      </c>
      <c r="N317" s="39">
        <f t="shared" si="25"/>
        <v>0.25</v>
      </c>
      <c r="S317" s="13">
        <v>1</v>
      </c>
    </row>
    <row r="318" spans="1:19" ht="22.5" x14ac:dyDescent="0.25">
      <c r="A318" s="32" t="s">
        <v>364</v>
      </c>
      <c r="B318" s="33" t="s">
        <v>2425</v>
      </c>
      <c r="C318" s="32" t="s">
        <v>2930</v>
      </c>
      <c r="D318" s="32" t="s">
        <v>3209</v>
      </c>
      <c r="E318" s="34">
        <f t="shared" si="28"/>
        <v>1</v>
      </c>
      <c r="F318" s="35" t="s">
        <v>22</v>
      </c>
      <c r="G318" s="34">
        <f t="shared" si="27"/>
        <v>727.7</v>
      </c>
      <c r="H318" s="36">
        <f t="shared" si="26"/>
        <v>909.63</v>
      </c>
      <c r="I318" s="36">
        <f t="shared" si="24"/>
        <v>909.63</v>
      </c>
      <c r="J318" s="29" t="s">
        <v>3622</v>
      </c>
      <c r="K318" s="37">
        <v>727.7</v>
      </c>
      <c r="M318" s="38">
        <v>727.7</v>
      </c>
      <c r="N318" s="39">
        <f t="shared" si="25"/>
        <v>0.25</v>
      </c>
      <c r="S318" s="13">
        <v>1</v>
      </c>
    </row>
    <row r="319" spans="1:19" ht="22.5" x14ac:dyDescent="0.25">
      <c r="A319" s="32" t="s">
        <v>365</v>
      </c>
      <c r="B319" s="33" t="s">
        <v>2426</v>
      </c>
      <c r="C319" s="32" t="s">
        <v>2930</v>
      </c>
      <c r="D319" s="32" t="s">
        <v>3210</v>
      </c>
      <c r="E319" s="34">
        <f t="shared" si="28"/>
        <v>2</v>
      </c>
      <c r="F319" s="35" t="s">
        <v>22</v>
      </c>
      <c r="G319" s="34">
        <f t="shared" si="27"/>
        <v>54.76</v>
      </c>
      <c r="H319" s="36">
        <f t="shared" si="26"/>
        <v>68.45</v>
      </c>
      <c r="I319" s="36">
        <f t="shared" si="24"/>
        <v>136.9</v>
      </c>
      <c r="J319" s="29" t="s">
        <v>3622</v>
      </c>
      <c r="K319" s="37">
        <v>54.76</v>
      </c>
      <c r="M319" s="38">
        <v>54.76</v>
      </c>
      <c r="N319" s="39">
        <f t="shared" si="25"/>
        <v>0.25</v>
      </c>
      <c r="S319" s="13">
        <v>2</v>
      </c>
    </row>
    <row r="320" spans="1:19" ht="22.5" x14ac:dyDescent="0.25">
      <c r="A320" s="32" t="s">
        <v>366</v>
      </c>
      <c r="B320" s="33" t="s">
        <v>2418</v>
      </c>
      <c r="C320" s="32" t="s">
        <v>1</v>
      </c>
      <c r="D320" s="32" t="s">
        <v>3202</v>
      </c>
      <c r="E320" s="34">
        <f t="shared" si="28"/>
        <v>4</v>
      </c>
      <c r="F320" s="35" t="s">
        <v>22</v>
      </c>
      <c r="G320" s="34">
        <f t="shared" si="27"/>
        <v>16.79</v>
      </c>
      <c r="H320" s="36">
        <f t="shared" si="26"/>
        <v>20.99</v>
      </c>
      <c r="I320" s="36">
        <f t="shared" si="24"/>
        <v>83.96</v>
      </c>
      <c r="J320" s="29" t="s">
        <v>3622</v>
      </c>
      <c r="K320" s="37">
        <v>16.79</v>
      </c>
      <c r="M320" s="38">
        <v>16.79</v>
      </c>
      <c r="N320" s="39">
        <f t="shared" si="25"/>
        <v>0.25</v>
      </c>
      <c r="S320" s="13">
        <v>4</v>
      </c>
    </row>
    <row r="321" spans="1:19" ht="22.5" x14ac:dyDescent="0.25">
      <c r="A321" s="32" t="s">
        <v>367</v>
      </c>
      <c r="B321" s="33" t="s">
        <v>2419</v>
      </c>
      <c r="C321" s="32" t="s">
        <v>1</v>
      </c>
      <c r="D321" s="32" t="s">
        <v>3203</v>
      </c>
      <c r="E321" s="34">
        <f t="shared" si="28"/>
        <v>1</v>
      </c>
      <c r="F321" s="35" t="s">
        <v>22</v>
      </c>
      <c r="G321" s="34">
        <f t="shared" si="27"/>
        <v>108.85</v>
      </c>
      <c r="H321" s="36">
        <f t="shared" si="26"/>
        <v>136.06</v>
      </c>
      <c r="I321" s="36">
        <f t="shared" si="24"/>
        <v>136.06</v>
      </c>
      <c r="J321" s="29" t="s">
        <v>3622</v>
      </c>
      <c r="K321" s="37">
        <v>108.85</v>
      </c>
      <c r="M321" s="38">
        <v>108.85</v>
      </c>
      <c r="N321" s="39">
        <f t="shared" si="25"/>
        <v>0.25</v>
      </c>
      <c r="S321" s="13">
        <v>1</v>
      </c>
    </row>
    <row r="322" spans="1:19" ht="22.5" x14ac:dyDescent="0.25">
      <c r="A322" s="32" t="s">
        <v>368</v>
      </c>
      <c r="B322" s="33" t="s">
        <v>2423</v>
      </c>
      <c r="C322" s="32" t="s">
        <v>1</v>
      </c>
      <c r="D322" s="32" t="s">
        <v>3207</v>
      </c>
      <c r="E322" s="34">
        <f t="shared" si="28"/>
        <v>6</v>
      </c>
      <c r="F322" s="35" t="s">
        <v>22</v>
      </c>
      <c r="G322" s="34">
        <f t="shared" si="27"/>
        <v>71.010000000000005</v>
      </c>
      <c r="H322" s="36">
        <f t="shared" si="26"/>
        <v>88.76</v>
      </c>
      <c r="I322" s="36">
        <f t="shared" si="24"/>
        <v>532.55999999999995</v>
      </c>
      <c r="J322" s="29" t="s">
        <v>3622</v>
      </c>
      <c r="K322" s="37">
        <v>71.010000000000005</v>
      </c>
      <c r="M322" s="38">
        <v>71.010000000000005</v>
      </c>
      <c r="N322" s="39">
        <f t="shared" si="25"/>
        <v>0.25</v>
      </c>
      <c r="S322" s="13">
        <v>6</v>
      </c>
    </row>
    <row r="323" spans="1:19" ht="22.5" x14ac:dyDescent="0.25">
      <c r="A323" s="32" t="s">
        <v>369</v>
      </c>
      <c r="B323" s="33" t="s">
        <v>2427</v>
      </c>
      <c r="C323" s="32" t="s">
        <v>1</v>
      </c>
      <c r="D323" s="32" t="s">
        <v>3211</v>
      </c>
      <c r="E323" s="34">
        <f t="shared" si="28"/>
        <v>1</v>
      </c>
      <c r="F323" s="35" t="s">
        <v>22</v>
      </c>
      <c r="G323" s="34">
        <f t="shared" si="27"/>
        <v>75.41</v>
      </c>
      <c r="H323" s="36">
        <f t="shared" si="26"/>
        <v>94.26</v>
      </c>
      <c r="I323" s="36">
        <f t="shared" si="24"/>
        <v>94.26</v>
      </c>
      <c r="J323" s="29" t="s">
        <v>3622</v>
      </c>
      <c r="K323" s="37">
        <v>75.41</v>
      </c>
      <c r="M323" s="38">
        <v>75.41</v>
      </c>
      <c r="N323" s="39">
        <f t="shared" si="25"/>
        <v>0.25</v>
      </c>
      <c r="S323" s="13">
        <v>1</v>
      </c>
    </row>
    <row r="324" spans="1:19" ht="22.5" x14ac:dyDescent="0.25">
      <c r="A324" s="32" t="s">
        <v>370</v>
      </c>
      <c r="B324" s="33" t="s">
        <v>2422</v>
      </c>
      <c r="C324" s="32" t="s">
        <v>2930</v>
      </c>
      <c r="D324" s="32" t="s">
        <v>3206</v>
      </c>
      <c r="E324" s="34">
        <f t="shared" si="28"/>
        <v>4</v>
      </c>
      <c r="F324" s="35" t="s">
        <v>22</v>
      </c>
      <c r="G324" s="34">
        <f t="shared" si="27"/>
        <v>170.55</v>
      </c>
      <c r="H324" s="36">
        <f t="shared" si="26"/>
        <v>213.19</v>
      </c>
      <c r="I324" s="36">
        <f t="shared" si="24"/>
        <v>852.76</v>
      </c>
      <c r="J324" s="29" t="s">
        <v>3622</v>
      </c>
      <c r="K324" s="37">
        <v>170.55</v>
      </c>
      <c r="M324" s="38">
        <v>170.55</v>
      </c>
      <c r="N324" s="39">
        <f t="shared" si="25"/>
        <v>0.25</v>
      </c>
      <c r="S324" s="13">
        <v>4</v>
      </c>
    </row>
    <row r="325" spans="1:19" ht="22.5" x14ac:dyDescent="0.25">
      <c r="A325" s="32" t="s">
        <v>371</v>
      </c>
      <c r="B325" s="33" t="s">
        <v>2426</v>
      </c>
      <c r="C325" s="32" t="s">
        <v>2930</v>
      </c>
      <c r="D325" s="32" t="s">
        <v>3210</v>
      </c>
      <c r="E325" s="34">
        <f t="shared" si="28"/>
        <v>1</v>
      </c>
      <c r="F325" s="35" t="s">
        <v>22</v>
      </c>
      <c r="G325" s="34">
        <f t="shared" si="27"/>
        <v>54.76</v>
      </c>
      <c r="H325" s="36">
        <f t="shared" si="26"/>
        <v>68.45</v>
      </c>
      <c r="I325" s="36">
        <f t="shared" si="24"/>
        <v>68.45</v>
      </c>
      <c r="J325" s="29" t="s">
        <v>3622</v>
      </c>
      <c r="K325" s="37">
        <v>54.76</v>
      </c>
      <c r="M325" s="38">
        <v>54.76</v>
      </c>
      <c r="N325" s="39">
        <f t="shared" si="25"/>
        <v>0.25</v>
      </c>
      <c r="S325" s="13">
        <v>1</v>
      </c>
    </row>
    <row r="326" spans="1:19" ht="22.5" x14ac:dyDescent="0.25">
      <c r="A326" s="32" t="s">
        <v>372</v>
      </c>
      <c r="B326" s="33" t="s">
        <v>2425</v>
      </c>
      <c r="C326" s="32" t="s">
        <v>2930</v>
      </c>
      <c r="D326" s="32" t="s">
        <v>3209</v>
      </c>
      <c r="E326" s="34">
        <f t="shared" si="28"/>
        <v>1</v>
      </c>
      <c r="F326" s="35" t="s">
        <v>22</v>
      </c>
      <c r="G326" s="34">
        <f t="shared" si="27"/>
        <v>727.7</v>
      </c>
      <c r="H326" s="36">
        <f t="shared" si="26"/>
        <v>909.63</v>
      </c>
      <c r="I326" s="36">
        <f t="shared" si="24"/>
        <v>909.63</v>
      </c>
      <c r="J326" s="29" t="s">
        <v>3622</v>
      </c>
      <c r="K326" s="37">
        <v>727.7</v>
      </c>
      <c r="M326" s="38">
        <v>727.7</v>
      </c>
      <c r="N326" s="39">
        <f t="shared" si="25"/>
        <v>0.25</v>
      </c>
      <c r="S326" s="13">
        <v>1</v>
      </c>
    </row>
    <row r="327" spans="1:19" ht="22.5" x14ac:dyDescent="0.25">
      <c r="A327" s="32" t="s">
        <v>373</v>
      </c>
      <c r="B327" s="33" t="s">
        <v>2424</v>
      </c>
      <c r="C327" s="32" t="s">
        <v>2930</v>
      </c>
      <c r="D327" s="32" t="s">
        <v>3208</v>
      </c>
      <c r="E327" s="34">
        <f t="shared" si="28"/>
        <v>1</v>
      </c>
      <c r="F327" s="35" t="s">
        <v>22</v>
      </c>
      <c r="G327" s="34">
        <f t="shared" si="27"/>
        <v>324.61</v>
      </c>
      <c r="H327" s="36">
        <f t="shared" si="26"/>
        <v>405.76</v>
      </c>
      <c r="I327" s="36">
        <f t="shared" si="24"/>
        <v>405.76</v>
      </c>
      <c r="J327" s="29" t="s">
        <v>3622</v>
      </c>
      <c r="K327" s="37">
        <v>324.61</v>
      </c>
      <c r="M327" s="38">
        <v>324.61</v>
      </c>
      <c r="N327" s="39">
        <f t="shared" si="25"/>
        <v>0.25</v>
      </c>
      <c r="S327" s="13">
        <v>1</v>
      </c>
    </row>
    <row r="328" spans="1:19" ht="22.5" x14ac:dyDescent="0.25">
      <c r="A328" s="32" t="s">
        <v>374</v>
      </c>
      <c r="B328" s="33" t="s">
        <v>2418</v>
      </c>
      <c r="C328" s="32" t="s">
        <v>1</v>
      </c>
      <c r="D328" s="32" t="s">
        <v>3202</v>
      </c>
      <c r="E328" s="34">
        <f t="shared" si="28"/>
        <v>4</v>
      </c>
      <c r="F328" s="35" t="s">
        <v>22</v>
      </c>
      <c r="G328" s="34">
        <f t="shared" si="27"/>
        <v>16.79</v>
      </c>
      <c r="H328" s="36">
        <f t="shared" si="26"/>
        <v>20.99</v>
      </c>
      <c r="I328" s="36">
        <f t="shared" si="24"/>
        <v>83.96</v>
      </c>
      <c r="J328" s="29" t="s">
        <v>3622</v>
      </c>
      <c r="K328" s="37">
        <v>16.79</v>
      </c>
      <c r="M328" s="38">
        <v>16.79</v>
      </c>
      <c r="N328" s="39">
        <f t="shared" si="25"/>
        <v>0.25</v>
      </c>
      <c r="S328" s="13">
        <v>4</v>
      </c>
    </row>
    <row r="329" spans="1:19" ht="22.5" x14ac:dyDescent="0.25">
      <c r="A329" s="32" t="s">
        <v>375</v>
      </c>
      <c r="B329" s="33" t="s">
        <v>2420</v>
      </c>
      <c r="C329" s="32" t="s">
        <v>1</v>
      </c>
      <c r="D329" s="32" t="s">
        <v>3204</v>
      </c>
      <c r="E329" s="34">
        <f t="shared" si="28"/>
        <v>1</v>
      </c>
      <c r="F329" s="35" t="s">
        <v>22</v>
      </c>
      <c r="G329" s="34">
        <f t="shared" si="27"/>
        <v>100.77</v>
      </c>
      <c r="H329" s="36">
        <f t="shared" si="26"/>
        <v>125.96</v>
      </c>
      <c r="I329" s="36">
        <f t="shared" si="24"/>
        <v>125.96</v>
      </c>
      <c r="J329" s="29" t="s">
        <v>3622</v>
      </c>
      <c r="K329" s="37">
        <v>100.77</v>
      </c>
      <c r="M329" s="38">
        <v>100.77</v>
      </c>
      <c r="N329" s="39">
        <f t="shared" si="25"/>
        <v>0.25</v>
      </c>
      <c r="S329" s="13">
        <v>1</v>
      </c>
    </row>
    <row r="330" spans="1:19" ht="22.5" x14ac:dyDescent="0.25">
      <c r="A330" s="32" t="s">
        <v>376</v>
      </c>
      <c r="B330" s="33" t="s">
        <v>2423</v>
      </c>
      <c r="C330" s="32" t="s">
        <v>1</v>
      </c>
      <c r="D330" s="32" t="s">
        <v>3207</v>
      </c>
      <c r="E330" s="34">
        <f t="shared" si="28"/>
        <v>2</v>
      </c>
      <c r="F330" s="35" t="s">
        <v>22</v>
      </c>
      <c r="G330" s="34">
        <f t="shared" si="27"/>
        <v>71.010000000000005</v>
      </c>
      <c r="H330" s="36">
        <f t="shared" si="26"/>
        <v>88.76</v>
      </c>
      <c r="I330" s="36">
        <f t="shared" si="24"/>
        <v>177.52</v>
      </c>
      <c r="J330" s="29" t="s">
        <v>3622</v>
      </c>
      <c r="K330" s="37">
        <v>71.010000000000005</v>
      </c>
      <c r="M330" s="38">
        <v>71.010000000000005</v>
      </c>
      <c r="N330" s="39">
        <f t="shared" si="25"/>
        <v>0.25</v>
      </c>
      <c r="S330" s="13">
        <v>2</v>
      </c>
    </row>
    <row r="331" spans="1:19" ht="22.5" x14ac:dyDescent="0.25">
      <c r="A331" s="32" t="s">
        <v>377</v>
      </c>
      <c r="B331" s="33" t="s">
        <v>2426</v>
      </c>
      <c r="C331" s="32" t="s">
        <v>2930</v>
      </c>
      <c r="D331" s="32" t="s">
        <v>3210</v>
      </c>
      <c r="E331" s="34">
        <f t="shared" si="28"/>
        <v>2</v>
      </c>
      <c r="F331" s="35" t="s">
        <v>22</v>
      </c>
      <c r="G331" s="34">
        <f t="shared" si="27"/>
        <v>54.76</v>
      </c>
      <c r="H331" s="36">
        <f t="shared" si="26"/>
        <v>68.45</v>
      </c>
      <c r="I331" s="36">
        <f t="shared" si="24"/>
        <v>136.9</v>
      </c>
      <c r="J331" s="29" t="s">
        <v>3622</v>
      </c>
      <c r="K331" s="37">
        <v>54.76</v>
      </c>
      <c r="M331" s="38">
        <v>54.76</v>
      </c>
      <c r="N331" s="39">
        <f t="shared" si="25"/>
        <v>0.25</v>
      </c>
      <c r="S331" s="13">
        <v>2</v>
      </c>
    </row>
    <row r="332" spans="1:19" ht="22.5" x14ac:dyDescent="0.25">
      <c r="A332" s="32" t="s">
        <v>378</v>
      </c>
      <c r="B332" s="33" t="s">
        <v>2424</v>
      </c>
      <c r="C332" s="32" t="s">
        <v>2930</v>
      </c>
      <c r="D332" s="32" t="s">
        <v>3208</v>
      </c>
      <c r="E332" s="34">
        <f t="shared" si="28"/>
        <v>1</v>
      </c>
      <c r="F332" s="35" t="s">
        <v>22</v>
      </c>
      <c r="G332" s="34">
        <f t="shared" si="27"/>
        <v>324.61</v>
      </c>
      <c r="H332" s="36">
        <f t="shared" si="26"/>
        <v>405.76</v>
      </c>
      <c r="I332" s="36">
        <f t="shared" si="24"/>
        <v>405.76</v>
      </c>
      <c r="J332" s="29" t="s">
        <v>3622</v>
      </c>
      <c r="K332" s="37">
        <v>324.61</v>
      </c>
      <c r="M332" s="38">
        <v>324.61</v>
      </c>
      <c r="N332" s="39">
        <f t="shared" si="25"/>
        <v>0.25</v>
      </c>
      <c r="S332" s="13">
        <v>1</v>
      </c>
    </row>
    <row r="333" spans="1:19" ht="22.5" x14ac:dyDescent="0.25">
      <c r="A333" s="32" t="s">
        <v>379</v>
      </c>
      <c r="B333" s="33" t="s">
        <v>2422</v>
      </c>
      <c r="C333" s="32" t="s">
        <v>2930</v>
      </c>
      <c r="D333" s="32" t="s">
        <v>3206</v>
      </c>
      <c r="E333" s="34">
        <f t="shared" si="28"/>
        <v>4</v>
      </c>
      <c r="F333" s="35" t="s">
        <v>22</v>
      </c>
      <c r="G333" s="34">
        <f t="shared" si="27"/>
        <v>170.55</v>
      </c>
      <c r="H333" s="36">
        <f t="shared" si="26"/>
        <v>213.19</v>
      </c>
      <c r="I333" s="36">
        <f t="shared" ref="I333:I396" si="29">ROUND(E333*H333,2)</f>
        <v>852.76</v>
      </c>
      <c r="J333" s="29" t="s">
        <v>3622</v>
      </c>
      <c r="K333" s="37">
        <v>170.55</v>
      </c>
      <c r="M333" s="38">
        <v>170.55</v>
      </c>
      <c r="N333" s="39">
        <f t="shared" ref="N333:N396" si="30">ROUND(H333/G333,3)-1</f>
        <v>0.25</v>
      </c>
      <c r="S333" s="13">
        <v>4</v>
      </c>
    </row>
    <row r="334" spans="1:19" ht="22.5" x14ac:dyDescent="0.25">
      <c r="A334" s="32" t="s">
        <v>380</v>
      </c>
      <c r="B334" s="33" t="s">
        <v>2421</v>
      </c>
      <c r="C334" s="32" t="s">
        <v>2930</v>
      </c>
      <c r="D334" s="32" t="s">
        <v>3205</v>
      </c>
      <c r="E334" s="34">
        <f t="shared" si="28"/>
        <v>1</v>
      </c>
      <c r="F334" s="35" t="s">
        <v>22</v>
      </c>
      <c r="G334" s="34">
        <f t="shared" si="27"/>
        <v>621.57000000000005</v>
      </c>
      <c r="H334" s="36">
        <f t="shared" ref="H334:H397" si="31">ROUND(G334*(1+I$5),2)</f>
        <v>776.96</v>
      </c>
      <c r="I334" s="36">
        <f t="shared" si="29"/>
        <v>776.96</v>
      </c>
      <c r="J334" s="29" t="s">
        <v>3622</v>
      </c>
      <c r="K334" s="37">
        <v>621.57000000000005</v>
      </c>
      <c r="M334" s="38">
        <v>621.57000000000005</v>
      </c>
      <c r="N334" s="39">
        <f t="shared" si="30"/>
        <v>0.25</v>
      </c>
      <c r="S334" s="13">
        <v>1</v>
      </c>
    </row>
    <row r="335" spans="1:19" ht="22.5" x14ac:dyDescent="0.25">
      <c r="A335" s="32" t="s">
        <v>381</v>
      </c>
      <c r="B335" s="33" t="s">
        <v>2418</v>
      </c>
      <c r="C335" s="32" t="s">
        <v>1</v>
      </c>
      <c r="D335" s="32" t="s">
        <v>3202</v>
      </c>
      <c r="E335" s="34">
        <f t="shared" si="28"/>
        <v>4</v>
      </c>
      <c r="F335" s="35" t="s">
        <v>22</v>
      </c>
      <c r="G335" s="34">
        <f t="shared" si="27"/>
        <v>16.79</v>
      </c>
      <c r="H335" s="36">
        <f t="shared" si="31"/>
        <v>20.99</v>
      </c>
      <c r="I335" s="36">
        <f t="shared" si="29"/>
        <v>83.96</v>
      </c>
      <c r="J335" s="29" t="s">
        <v>3622</v>
      </c>
      <c r="K335" s="37">
        <v>16.79</v>
      </c>
      <c r="M335" s="38">
        <v>16.79</v>
      </c>
      <c r="N335" s="39">
        <f t="shared" si="30"/>
        <v>0.25</v>
      </c>
      <c r="S335" s="13">
        <v>4</v>
      </c>
    </row>
    <row r="336" spans="1:19" ht="22.5" x14ac:dyDescent="0.25">
      <c r="A336" s="32" t="s">
        <v>382</v>
      </c>
      <c r="B336" s="33" t="s">
        <v>2428</v>
      </c>
      <c r="C336" s="32" t="s">
        <v>1</v>
      </c>
      <c r="D336" s="32" t="s">
        <v>3212</v>
      </c>
      <c r="E336" s="34">
        <f t="shared" si="28"/>
        <v>1</v>
      </c>
      <c r="F336" s="35" t="s">
        <v>22</v>
      </c>
      <c r="G336" s="34">
        <f t="shared" si="27"/>
        <v>119.42</v>
      </c>
      <c r="H336" s="36">
        <f t="shared" si="31"/>
        <v>149.28</v>
      </c>
      <c r="I336" s="36">
        <f t="shared" si="29"/>
        <v>149.28</v>
      </c>
      <c r="J336" s="29" t="s">
        <v>3622</v>
      </c>
      <c r="K336" s="37">
        <v>119.42</v>
      </c>
      <c r="M336" s="38">
        <v>119.42</v>
      </c>
      <c r="N336" s="39">
        <f t="shared" si="30"/>
        <v>0.25</v>
      </c>
      <c r="S336" s="13">
        <v>1</v>
      </c>
    </row>
    <row r="337" spans="1:19" ht="22.5" x14ac:dyDescent="0.25">
      <c r="A337" s="32" t="s">
        <v>383</v>
      </c>
      <c r="B337" s="33" t="s">
        <v>2423</v>
      </c>
      <c r="C337" s="32" t="s">
        <v>1</v>
      </c>
      <c r="D337" s="32" t="s">
        <v>3207</v>
      </c>
      <c r="E337" s="34">
        <f t="shared" si="28"/>
        <v>2</v>
      </c>
      <c r="F337" s="35" t="s">
        <v>22</v>
      </c>
      <c r="G337" s="34">
        <f t="shared" si="27"/>
        <v>71.010000000000005</v>
      </c>
      <c r="H337" s="36">
        <f t="shared" si="31"/>
        <v>88.76</v>
      </c>
      <c r="I337" s="36">
        <f t="shared" si="29"/>
        <v>177.52</v>
      </c>
      <c r="J337" s="29" t="s">
        <v>3622</v>
      </c>
      <c r="K337" s="37">
        <v>71.010000000000005</v>
      </c>
      <c r="M337" s="38">
        <v>71.010000000000005</v>
      </c>
      <c r="N337" s="39">
        <f t="shared" si="30"/>
        <v>0.25</v>
      </c>
      <c r="S337" s="13">
        <v>2</v>
      </c>
    </row>
    <row r="338" spans="1:19" ht="22.5" x14ac:dyDescent="0.25">
      <c r="A338" s="32" t="s">
        <v>384</v>
      </c>
      <c r="B338" s="33" t="s">
        <v>2423</v>
      </c>
      <c r="C338" s="32" t="s">
        <v>1</v>
      </c>
      <c r="D338" s="32" t="s">
        <v>3207</v>
      </c>
      <c r="E338" s="34">
        <f t="shared" si="28"/>
        <v>4</v>
      </c>
      <c r="F338" s="35" t="s">
        <v>22</v>
      </c>
      <c r="G338" s="34">
        <f t="shared" si="27"/>
        <v>71.010000000000005</v>
      </c>
      <c r="H338" s="36">
        <f t="shared" si="31"/>
        <v>88.76</v>
      </c>
      <c r="I338" s="36">
        <f t="shared" si="29"/>
        <v>355.04</v>
      </c>
      <c r="J338" s="29" t="s">
        <v>3622</v>
      </c>
      <c r="K338" s="37">
        <v>71.010000000000005</v>
      </c>
      <c r="M338" s="38">
        <v>71.010000000000005</v>
      </c>
      <c r="N338" s="39">
        <f t="shared" si="30"/>
        <v>0.25</v>
      </c>
      <c r="S338" s="13">
        <v>4</v>
      </c>
    </row>
    <row r="339" spans="1:19" ht="22.5" x14ac:dyDescent="0.25">
      <c r="A339" s="32" t="s">
        <v>385</v>
      </c>
      <c r="B339" s="33" t="s">
        <v>2426</v>
      </c>
      <c r="C339" s="32" t="s">
        <v>2930</v>
      </c>
      <c r="D339" s="32" t="s">
        <v>3210</v>
      </c>
      <c r="E339" s="34">
        <f t="shared" si="28"/>
        <v>1</v>
      </c>
      <c r="F339" s="35" t="s">
        <v>22</v>
      </c>
      <c r="G339" s="34">
        <f t="shared" si="27"/>
        <v>54.76</v>
      </c>
      <c r="H339" s="36">
        <f t="shared" si="31"/>
        <v>68.45</v>
      </c>
      <c r="I339" s="36">
        <f t="shared" si="29"/>
        <v>68.45</v>
      </c>
      <c r="J339" s="29" t="s">
        <v>3622</v>
      </c>
      <c r="K339" s="37">
        <v>54.76</v>
      </c>
      <c r="M339" s="38">
        <v>54.76</v>
      </c>
      <c r="N339" s="39">
        <f t="shared" si="30"/>
        <v>0.25</v>
      </c>
      <c r="S339" s="13">
        <v>1</v>
      </c>
    </row>
    <row r="340" spans="1:19" ht="22.5" x14ac:dyDescent="0.25">
      <c r="A340" s="32" t="s">
        <v>386</v>
      </c>
      <c r="B340" s="33" t="s">
        <v>2425</v>
      </c>
      <c r="C340" s="32" t="s">
        <v>2930</v>
      </c>
      <c r="D340" s="32" t="s">
        <v>3209</v>
      </c>
      <c r="E340" s="34">
        <f t="shared" si="28"/>
        <v>1</v>
      </c>
      <c r="F340" s="35" t="s">
        <v>22</v>
      </c>
      <c r="G340" s="34">
        <f t="shared" si="27"/>
        <v>727.7</v>
      </c>
      <c r="H340" s="36">
        <f t="shared" si="31"/>
        <v>909.63</v>
      </c>
      <c r="I340" s="36">
        <f t="shared" si="29"/>
        <v>909.63</v>
      </c>
      <c r="J340" s="29" t="s">
        <v>3622</v>
      </c>
      <c r="K340" s="37">
        <v>727.7</v>
      </c>
      <c r="M340" s="38">
        <v>727.7</v>
      </c>
      <c r="N340" s="39">
        <f t="shared" si="30"/>
        <v>0.25</v>
      </c>
      <c r="S340" s="13">
        <v>1</v>
      </c>
    </row>
    <row r="341" spans="1:19" ht="22.5" x14ac:dyDescent="0.25">
      <c r="A341" s="32" t="s">
        <v>387</v>
      </c>
      <c r="B341" s="33" t="s">
        <v>2424</v>
      </c>
      <c r="C341" s="32" t="s">
        <v>2930</v>
      </c>
      <c r="D341" s="32" t="s">
        <v>3208</v>
      </c>
      <c r="E341" s="34">
        <f t="shared" si="28"/>
        <v>1</v>
      </c>
      <c r="F341" s="35" t="s">
        <v>22</v>
      </c>
      <c r="G341" s="34">
        <f t="shared" si="27"/>
        <v>324.61</v>
      </c>
      <c r="H341" s="36">
        <f t="shared" si="31"/>
        <v>405.76</v>
      </c>
      <c r="I341" s="36">
        <f t="shared" si="29"/>
        <v>405.76</v>
      </c>
      <c r="J341" s="29" t="s">
        <v>3622</v>
      </c>
      <c r="K341" s="37">
        <v>324.61</v>
      </c>
      <c r="M341" s="38">
        <v>324.61</v>
      </c>
      <c r="N341" s="39">
        <f t="shared" si="30"/>
        <v>0.25</v>
      </c>
      <c r="S341" s="13">
        <v>1</v>
      </c>
    </row>
    <row r="342" spans="1:19" ht="22.5" x14ac:dyDescent="0.25">
      <c r="A342" s="32" t="s">
        <v>388</v>
      </c>
      <c r="B342" s="33" t="s">
        <v>2422</v>
      </c>
      <c r="C342" s="32" t="s">
        <v>2930</v>
      </c>
      <c r="D342" s="32" t="s">
        <v>3206</v>
      </c>
      <c r="E342" s="34">
        <f t="shared" si="28"/>
        <v>4</v>
      </c>
      <c r="F342" s="35" t="s">
        <v>22</v>
      </c>
      <c r="G342" s="34">
        <f t="shared" si="27"/>
        <v>170.55</v>
      </c>
      <c r="H342" s="36">
        <f t="shared" si="31"/>
        <v>213.19</v>
      </c>
      <c r="I342" s="36">
        <f t="shared" si="29"/>
        <v>852.76</v>
      </c>
      <c r="J342" s="29" t="s">
        <v>3622</v>
      </c>
      <c r="K342" s="37">
        <v>170.55</v>
      </c>
      <c r="M342" s="38">
        <v>170.55</v>
      </c>
      <c r="N342" s="39">
        <f t="shared" si="30"/>
        <v>0.25</v>
      </c>
      <c r="S342" s="13">
        <v>4</v>
      </c>
    </row>
    <row r="343" spans="1:19" ht="22.5" x14ac:dyDescent="0.25">
      <c r="A343" s="32" t="s">
        <v>389</v>
      </c>
      <c r="B343" s="33" t="s">
        <v>2427</v>
      </c>
      <c r="C343" s="32" t="s">
        <v>1</v>
      </c>
      <c r="D343" s="32" t="s">
        <v>3211</v>
      </c>
      <c r="E343" s="34">
        <f t="shared" si="28"/>
        <v>4</v>
      </c>
      <c r="F343" s="35" t="s">
        <v>22</v>
      </c>
      <c r="G343" s="34">
        <f t="shared" si="27"/>
        <v>75.41</v>
      </c>
      <c r="H343" s="36">
        <f t="shared" si="31"/>
        <v>94.26</v>
      </c>
      <c r="I343" s="36">
        <f t="shared" si="29"/>
        <v>377.04</v>
      </c>
      <c r="J343" s="29" t="s">
        <v>3622</v>
      </c>
      <c r="K343" s="37">
        <v>75.41</v>
      </c>
      <c r="M343" s="38">
        <v>75.41</v>
      </c>
      <c r="N343" s="39">
        <f t="shared" si="30"/>
        <v>0.25</v>
      </c>
      <c r="S343" s="13">
        <v>4</v>
      </c>
    </row>
    <row r="344" spans="1:19" ht="22.5" x14ac:dyDescent="0.25">
      <c r="A344" s="32" t="s">
        <v>390</v>
      </c>
      <c r="B344" s="33" t="s">
        <v>2428</v>
      </c>
      <c r="C344" s="32" t="s">
        <v>1</v>
      </c>
      <c r="D344" s="32" t="s">
        <v>3212</v>
      </c>
      <c r="E344" s="34">
        <f t="shared" si="28"/>
        <v>1</v>
      </c>
      <c r="F344" s="35" t="s">
        <v>22</v>
      </c>
      <c r="G344" s="34">
        <f t="shared" si="27"/>
        <v>119.42</v>
      </c>
      <c r="H344" s="36">
        <f t="shared" si="31"/>
        <v>149.28</v>
      </c>
      <c r="I344" s="36">
        <f t="shared" si="29"/>
        <v>149.28</v>
      </c>
      <c r="J344" s="29" t="s">
        <v>3622</v>
      </c>
      <c r="K344" s="37">
        <v>119.42</v>
      </c>
      <c r="M344" s="38">
        <v>119.42</v>
      </c>
      <c r="N344" s="39">
        <f t="shared" si="30"/>
        <v>0.25</v>
      </c>
      <c r="S344" s="13">
        <v>1</v>
      </c>
    </row>
    <row r="345" spans="1:19" ht="22.5" x14ac:dyDescent="0.25">
      <c r="A345" s="32" t="s">
        <v>391</v>
      </c>
      <c r="B345" s="33" t="s">
        <v>2418</v>
      </c>
      <c r="C345" s="32" t="s">
        <v>1</v>
      </c>
      <c r="D345" s="32" t="s">
        <v>3202</v>
      </c>
      <c r="E345" s="34">
        <f t="shared" si="28"/>
        <v>4</v>
      </c>
      <c r="F345" s="35" t="s">
        <v>22</v>
      </c>
      <c r="G345" s="34">
        <f t="shared" si="27"/>
        <v>16.79</v>
      </c>
      <c r="H345" s="36">
        <f t="shared" si="31"/>
        <v>20.99</v>
      </c>
      <c r="I345" s="36">
        <f t="shared" si="29"/>
        <v>83.96</v>
      </c>
      <c r="J345" s="29" t="s">
        <v>3622</v>
      </c>
      <c r="K345" s="37">
        <v>16.79</v>
      </c>
      <c r="M345" s="38">
        <v>16.79</v>
      </c>
      <c r="N345" s="39">
        <f t="shared" si="30"/>
        <v>0.25</v>
      </c>
      <c r="S345" s="13">
        <v>4</v>
      </c>
    </row>
    <row r="346" spans="1:19" ht="22.5" x14ac:dyDescent="0.25">
      <c r="A346" s="32" t="s">
        <v>392</v>
      </c>
      <c r="B346" s="33" t="s">
        <v>2425</v>
      </c>
      <c r="C346" s="32" t="s">
        <v>2930</v>
      </c>
      <c r="D346" s="32" t="s">
        <v>3209</v>
      </c>
      <c r="E346" s="34">
        <f t="shared" si="28"/>
        <v>1</v>
      </c>
      <c r="F346" s="35" t="s">
        <v>22</v>
      </c>
      <c r="G346" s="34">
        <f t="shared" si="27"/>
        <v>727.7</v>
      </c>
      <c r="H346" s="36">
        <f t="shared" si="31"/>
        <v>909.63</v>
      </c>
      <c r="I346" s="36">
        <f t="shared" si="29"/>
        <v>909.63</v>
      </c>
      <c r="J346" s="29" t="s">
        <v>3622</v>
      </c>
      <c r="K346" s="37">
        <v>727.7</v>
      </c>
      <c r="M346" s="38">
        <v>727.7</v>
      </c>
      <c r="N346" s="39">
        <f t="shared" si="30"/>
        <v>0.25</v>
      </c>
      <c r="S346" s="13">
        <v>1</v>
      </c>
    </row>
    <row r="347" spans="1:19" ht="22.5" x14ac:dyDescent="0.25">
      <c r="A347" s="32" t="s">
        <v>393</v>
      </c>
      <c r="B347" s="33" t="s">
        <v>2424</v>
      </c>
      <c r="C347" s="32" t="s">
        <v>2930</v>
      </c>
      <c r="D347" s="32" t="s">
        <v>3208</v>
      </c>
      <c r="E347" s="34">
        <f t="shared" si="28"/>
        <v>1</v>
      </c>
      <c r="F347" s="35" t="s">
        <v>22</v>
      </c>
      <c r="G347" s="34">
        <f t="shared" si="27"/>
        <v>324.61</v>
      </c>
      <c r="H347" s="36">
        <f t="shared" si="31"/>
        <v>405.76</v>
      </c>
      <c r="I347" s="36">
        <f t="shared" si="29"/>
        <v>405.76</v>
      </c>
      <c r="J347" s="29" t="s">
        <v>3622</v>
      </c>
      <c r="K347" s="37">
        <v>324.61</v>
      </c>
      <c r="M347" s="38">
        <v>324.61</v>
      </c>
      <c r="N347" s="39">
        <f t="shared" si="30"/>
        <v>0.25</v>
      </c>
      <c r="S347" s="13">
        <v>1</v>
      </c>
    </row>
    <row r="348" spans="1:19" ht="22.5" x14ac:dyDescent="0.25">
      <c r="A348" s="32" t="s">
        <v>394</v>
      </c>
      <c r="B348" s="33" t="s">
        <v>2422</v>
      </c>
      <c r="C348" s="32" t="s">
        <v>2930</v>
      </c>
      <c r="D348" s="32" t="s">
        <v>3206</v>
      </c>
      <c r="E348" s="34">
        <f t="shared" si="28"/>
        <v>4</v>
      </c>
      <c r="F348" s="35" t="s">
        <v>22</v>
      </c>
      <c r="G348" s="34">
        <f t="shared" si="27"/>
        <v>170.55</v>
      </c>
      <c r="H348" s="36">
        <f t="shared" si="31"/>
        <v>213.19</v>
      </c>
      <c r="I348" s="36">
        <f t="shared" si="29"/>
        <v>852.76</v>
      </c>
      <c r="J348" s="29" t="s">
        <v>3622</v>
      </c>
      <c r="K348" s="37">
        <v>170.55</v>
      </c>
      <c r="M348" s="38">
        <v>170.55</v>
      </c>
      <c r="N348" s="39">
        <f t="shared" si="30"/>
        <v>0.25</v>
      </c>
      <c r="S348" s="13">
        <v>4</v>
      </c>
    </row>
    <row r="349" spans="1:19" ht="22.5" x14ac:dyDescent="0.25">
      <c r="A349" s="32" t="s">
        <v>395</v>
      </c>
      <c r="B349" s="33" t="s">
        <v>2418</v>
      </c>
      <c r="C349" s="32" t="s">
        <v>1</v>
      </c>
      <c r="D349" s="32" t="s">
        <v>3202</v>
      </c>
      <c r="E349" s="34">
        <f t="shared" si="28"/>
        <v>4</v>
      </c>
      <c r="F349" s="35" t="s">
        <v>22</v>
      </c>
      <c r="G349" s="34">
        <f t="shared" ref="G349:G412" si="32">ROUND(K349*(100%-I$7),2)</f>
        <v>16.79</v>
      </c>
      <c r="H349" s="36">
        <f t="shared" si="31"/>
        <v>20.99</v>
      </c>
      <c r="I349" s="36">
        <f t="shared" si="29"/>
        <v>83.96</v>
      </c>
      <c r="J349" s="29" t="s">
        <v>3622</v>
      </c>
      <c r="K349" s="37">
        <v>16.79</v>
      </c>
      <c r="M349" s="38">
        <v>16.79</v>
      </c>
      <c r="N349" s="39">
        <f t="shared" si="30"/>
        <v>0.25</v>
      </c>
      <c r="S349" s="13">
        <v>4</v>
      </c>
    </row>
    <row r="350" spans="1:19" ht="22.5" x14ac:dyDescent="0.25">
      <c r="A350" s="32" t="s">
        <v>396</v>
      </c>
      <c r="B350" s="33" t="s">
        <v>2420</v>
      </c>
      <c r="C350" s="32" t="s">
        <v>1</v>
      </c>
      <c r="D350" s="32" t="s">
        <v>3204</v>
      </c>
      <c r="E350" s="34">
        <f t="shared" si="28"/>
        <v>1</v>
      </c>
      <c r="F350" s="35" t="s">
        <v>22</v>
      </c>
      <c r="G350" s="34">
        <f t="shared" si="32"/>
        <v>100.77</v>
      </c>
      <c r="H350" s="36">
        <f t="shared" si="31"/>
        <v>125.96</v>
      </c>
      <c r="I350" s="36">
        <f t="shared" si="29"/>
        <v>125.96</v>
      </c>
      <c r="J350" s="29" t="s">
        <v>3622</v>
      </c>
      <c r="K350" s="37">
        <v>100.77</v>
      </c>
      <c r="M350" s="38">
        <v>100.77</v>
      </c>
      <c r="N350" s="39">
        <f t="shared" si="30"/>
        <v>0.25</v>
      </c>
      <c r="S350" s="13">
        <v>1</v>
      </c>
    </row>
    <row r="351" spans="1:19" ht="22.5" x14ac:dyDescent="0.25">
      <c r="A351" s="32" t="s">
        <v>397</v>
      </c>
      <c r="B351" s="33" t="s">
        <v>2429</v>
      </c>
      <c r="C351" s="32" t="s">
        <v>1</v>
      </c>
      <c r="D351" s="32" t="s">
        <v>3213</v>
      </c>
      <c r="E351" s="34">
        <f t="shared" si="28"/>
        <v>5</v>
      </c>
      <c r="F351" s="35" t="s">
        <v>22</v>
      </c>
      <c r="G351" s="34">
        <f t="shared" si="32"/>
        <v>15.3</v>
      </c>
      <c r="H351" s="36">
        <f t="shared" si="31"/>
        <v>19.13</v>
      </c>
      <c r="I351" s="36">
        <f t="shared" si="29"/>
        <v>95.65</v>
      </c>
      <c r="J351" s="29" t="s">
        <v>3622</v>
      </c>
      <c r="K351" s="37">
        <v>15.3</v>
      </c>
      <c r="M351" s="38">
        <v>15.3</v>
      </c>
      <c r="N351" s="39">
        <f t="shared" si="30"/>
        <v>0.25</v>
      </c>
      <c r="S351" s="13">
        <v>5</v>
      </c>
    </row>
    <row r="352" spans="1:19" ht="22.5" x14ac:dyDescent="0.25">
      <c r="A352" s="32" t="s">
        <v>398</v>
      </c>
      <c r="B352" s="33" t="s">
        <v>2423</v>
      </c>
      <c r="C352" s="32" t="s">
        <v>1</v>
      </c>
      <c r="D352" s="32" t="s">
        <v>3207</v>
      </c>
      <c r="E352" s="34">
        <f t="shared" si="28"/>
        <v>4</v>
      </c>
      <c r="F352" s="35" t="s">
        <v>22</v>
      </c>
      <c r="G352" s="34">
        <f t="shared" si="32"/>
        <v>71.010000000000005</v>
      </c>
      <c r="H352" s="36">
        <f t="shared" si="31"/>
        <v>88.76</v>
      </c>
      <c r="I352" s="36">
        <f t="shared" si="29"/>
        <v>355.04</v>
      </c>
      <c r="J352" s="29" t="s">
        <v>3622</v>
      </c>
      <c r="K352" s="37">
        <v>71.010000000000005</v>
      </c>
      <c r="M352" s="38">
        <v>71.010000000000005</v>
      </c>
      <c r="N352" s="39">
        <f t="shared" si="30"/>
        <v>0.25</v>
      </c>
      <c r="S352" s="13">
        <v>4</v>
      </c>
    </row>
    <row r="353" spans="1:19" ht="22.5" x14ac:dyDescent="0.25">
      <c r="A353" s="32" t="s">
        <v>399</v>
      </c>
      <c r="B353" s="33" t="s">
        <v>2430</v>
      </c>
      <c r="C353" s="32" t="s">
        <v>2930</v>
      </c>
      <c r="D353" s="32" t="s">
        <v>3214</v>
      </c>
      <c r="E353" s="34">
        <f t="shared" si="28"/>
        <v>1</v>
      </c>
      <c r="F353" s="35" t="s">
        <v>22</v>
      </c>
      <c r="G353" s="34">
        <f t="shared" si="32"/>
        <v>863.46</v>
      </c>
      <c r="H353" s="36">
        <f t="shared" si="31"/>
        <v>1079.33</v>
      </c>
      <c r="I353" s="36">
        <f t="shared" si="29"/>
        <v>1079.33</v>
      </c>
      <c r="J353" s="29" t="s">
        <v>3622</v>
      </c>
      <c r="K353" s="37">
        <v>863.46</v>
      </c>
      <c r="M353" s="38">
        <v>863.46</v>
      </c>
      <c r="N353" s="39">
        <f t="shared" si="30"/>
        <v>0.25</v>
      </c>
      <c r="S353" s="13">
        <v>1</v>
      </c>
    </row>
    <row r="354" spans="1:19" ht="22.5" x14ac:dyDescent="0.25">
      <c r="A354" s="32" t="s">
        <v>400</v>
      </c>
      <c r="B354" s="33" t="s">
        <v>2422</v>
      </c>
      <c r="C354" s="32" t="s">
        <v>2930</v>
      </c>
      <c r="D354" s="32" t="s">
        <v>3206</v>
      </c>
      <c r="E354" s="34">
        <f t="shared" si="28"/>
        <v>4</v>
      </c>
      <c r="F354" s="35" t="s">
        <v>22</v>
      </c>
      <c r="G354" s="34">
        <f t="shared" si="32"/>
        <v>170.55</v>
      </c>
      <c r="H354" s="36">
        <f t="shared" si="31"/>
        <v>213.19</v>
      </c>
      <c r="I354" s="36">
        <f t="shared" si="29"/>
        <v>852.76</v>
      </c>
      <c r="J354" s="29" t="s">
        <v>3622</v>
      </c>
      <c r="K354" s="37">
        <v>170.55</v>
      </c>
      <c r="M354" s="38">
        <v>170.55</v>
      </c>
      <c r="N354" s="39">
        <f t="shared" si="30"/>
        <v>0.25</v>
      </c>
      <c r="S354" s="13">
        <v>4</v>
      </c>
    </row>
    <row r="355" spans="1:19" ht="22.5" x14ac:dyDescent="0.25">
      <c r="A355" s="32" t="s">
        <v>401</v>
      </c>
      <c r="B355" s="33" t="s">
        <v>2424</v>
      </c>
      <c r="C355" s="32" t="s">
        <v>2930</v>
      </c>
      <c r="D355" s="32" t="s">
        <v>3208</v>
      </c>
      <c r="E355" s="34">
        <f t="shared" si="28"/>
        <v>1</v>
      </c>
      <c r="F355" s="35" t="s">
        <v>22</v>
      </c>
      <c r="G355" s="34">
        <f t="shared" si="32"/>
        <v>324.61</v>
      </c>
      <c r="H355" s="36">
        <f t="shared" si="31"/>
        <v>405.76</v>
      </c>
      <c r="I355" s="36">
        <f t="shared" si="29"/>
        <v>405.76</v>
      </c>
      <c r="J355" s="29" t="s">
        <v>3622</v>
      </c>
      <c r="K355" s="37">
        <v>324.61</v>
      </c>
      <c r="M355" s="38">
        <v>324.61</v>
      </c>
      <c r="N355" s="39">
        <f t="shared" si="30"/>
        <v>0.25</v>
      </c>
      <c r="S355" s="13">
        <v>1</v>
      </c>
    </row>
    <row r="356" spans="1:19" ht="22.5" x14ac:dyDescent="0.25">
      <c r="A356" s="32" t="s">
        <v>402</v>
      </c>
      <c r="B356" s="33" t="s">
        <v>2431</v>
      </c>
      <c r="C356" s="32" t="s">
        <v>1</v>
      </c>
      <c r="D356" s="32" t="s">
        <v>3215</v>
      </c>
      <c r="E356" s="34">
        <f t="shared" ref="E356:E419" si="33">S356</f>
        <v>4</v>
      </c>
      <c r="F356" s="35" t="s">
        <v>22</v>
      </c>
      <c r="G356" s="34">
        <f t="shared" si="32"/>
        <v>20.100000000000001</v>
      </c>
      <c r="H356" s="36">
        <f t="shared" si="31"/>
        <v>25.13</v>
      </c>
      <c r="I356" s="36">
        <f t="shared" si="29"/>
        <v>100.52</v>
      </c>
      <c r="J356" s="29" t="s">
        <v>3622</v>
      </c>
      <c r="K356" s="37">
        <v>20.100000000000001</v>
      </c>
      <c r="M356" s="38">
        <v>20.100000000000001</v>
      </c>
      <c r="N356" s="39">
        <f t="shared" si="30"/>
        <v>0.25</v>
      </c>
      <c r="S356" s="13">
        <v>4</v>
      </c>
    </row>
    <row r="357" spans="1:19" ht="22.5" x14ac:dyDescent="0.25">
      <c r="A357" s="32" t="s">
        <v>403</v>
      </c>
      <c r="B357" s="33" t="s">
        <v>2432</v>
      </c>
      <c r="C357" s="32" t="s">
        <v>1</v>
      </c>
      <c r="D357" s="32" t="s">
        <v>3216</v>
      </c>
      <c r="E357" s="34">
        <f t="shared" si="33"/>
        <v>3</v>
      </c>
      <c r="F357" s="35" t="s">
        <v>22</v>
      </c>
      <c r="G357" s="34">
        <f t="shared" si="32"/>
        <v>18.559999999999999</v>
      </c>
      <c r="H357" s="36">
        <f t="shared" si="31"/>
        <v>23.2</v>
      </c>
      <c r="I357" s="36">
        <f t="shared" si="29"/>
        <v>69.599999999999994</v>
      </c>
      <c r="J357" s="29" t="s">
        <v>3622</v>
      </c>
      <c r="K357" s="37">
        <v>18.559999999999999</v>
      </c>
      <c r="M357" s="38">
        <v>18.559999999999999</v>
      </c>
      <c r="N357" s="39">
        <f t="shared" si="30"/>
        <v>0.25</v>
      </c>
      <c r="S357" s="13">
        <v>3</v>
      </c>
    </row>
    <row r="358" spans="1:19" ht="22.5" x14ac:dyDescent="0.25">
      <c r="A358" s="32" t="s">
        <v>404</v>
      </c>
      <c r="B358" s="33" t="s">
        <v>2429</v>
      </c>
      <c r="C358" s="32" t="s">
        <v>1</v>
      </c>
      <c r="D358" s="32" t="s">
        <v>3213</v>
      </c>
      <c r="E358" s="34">
        <f t="shared" si="33"/>
        <v>9</v>
      </c>
      <c r="F358" s="35" t="s">
        <v>22</v>
      </c>
      <c r="G358" s="34">
        <f t="shared" si="32"/>
        <v>15.3</v>
      </c>
      <c r="H358" s="36">
        <f t="shared" si="31"/>
        <v>19.13</v>
      </c>
      <c r="I358" s="36">
        <f t="shared" si="29"/>
        <v>172.17</v>
      </c>
      <c r="J358" s="29" t="s">
        <v>3622</v>
      </c>
      <c r="K358" s="37">
        <v>15.3</v>
      </c>
      <c r="M358" s="38">
        <v>15.3</v>
      </c>
      <c r="N358" s="39">
        <f t="shared" si="30"/>
        <v>0.25</v>
      </c>
      <c r="S358" s="13">
        <v>9</v>
      </c>
    </row>
    <row r="359" spans="1:19" ht="22.5" x14ac:dyDescent="0.25">
      <c r="A359" s="32" t="s">
        <v>405</v>
      </c>
      <c r="B359" s="33" t="s">
        <v>2423</v>
      </c>
      <c r="C359" s="32" t="s">
        <v>1</v>
      </c>
      <c r="D359" s="32" t="s">
        <v>3207</v>
      </c>
      <c r="E359" s="34">
        <f t="shared" si="33"/>
        <v>2</v>
      </c>
      <c r="F359" s="35" t="s">
        <v>22</v>
      </c>
      <c r="G359" s="34">
        <f t="shared" si="32"/>
        <v>71.010000000000005</v>
      </c>
      <c r="H359" s="36">
        <f t="shared" si="31"/>
        <v>88.76</v>
      </c>
      <c r="I359" s="36">
        <f t="shared" si="29"/>
        <v>177.52</v>
      </c>
      <c r="J359" s="29" t="s">
        <v>3622</v>
      </c>
      <c r="K359" s="37">
        <v>71.010000000000005</v>
      </c>
      <c r="M359" s="38">
        <v>71.010000000000005</v>
      </c>
      <c r="N359" s="39">
        <f t="shared" si="30"/>
        <v>0.25</v>
      </c>
      <c r="S359" s="13">
        <v>2</v>
      </c>
    </row>
    <row r="360" spans="1:19" ht="22.5" x14ac:dyDescent="0.25">
      <c r="A360" s="32" t="s">
        <v>406</v>
      </c>
      <c r="B360" s="33" t="s">
        <v>2430</v>
      </c>
      <c r="C360" s="32" t="s">
        <v>2930</v>
      </c>
      <c r="D360" s="32" t="s">
        <v>3214</v>
      </c>
      <c r="E360" s="34">
        <f t="shared" si="33"/>
        <v>1</v>
      </c>
      <c r="F360" s="35" t="s">
        <v>22</v>
      </c>
      <c r="G360" s="34">
        <f t="shared" si="32"/>
        <v>863.46</v>
      </c>
      <c r="H360" s="36">
        <f t="shared" si="31"/>
        <v>1079.33</v>
      </c>
      <c r="I360" s="36">
        <f t="shared" si="29"/>
        <v>1079.33</v>
      </c>
      <c r="J360" s="29" t="s">
        <v>3622</v>
      </c>
      <c r="K360" s="37">
        <v>863.46</v>
      </c>
      <c r="M360" s="38">
        <v>863.46</v>
      </c>
      <c r="N360" s="39">
        <f t="shared" si="30"/>
        <v>0.25</v>
      </c>
      <c r="S360" s="13">
        <v>1</v>
      </c>
    </row>
    <row r="361" spans="1:19" ht="22.5" x14ac:dyDescent="0.25">
      <c r="A361" s="32" t="s">
        <v>407</v>
      </c>
      <c r="B361" s="33" t="s">
        <v>2422</v>
      </c>
      <c r="C361" s="32" t="s">
        <v>2930</v>
      </c>
      <c r="D361" s="32" t="s">
        <v>3206</v>
      </c>
      <c r="E361" s="34">
        <f t="shared" si="33"/>
        <v>4</v>
      </c>
      <c r="F361" s="35" t="s">
        <v>22</v>
      </c>
      <c r="G361" s="34">
        <f t="shared" si="32"/>
        <v>170.55</v>
      </c>
      <c r="H361" s="36">
        <f t="shared" si="31"/>
        <v>213.19</v>
      </c>
      <c r="I361" s="36">
        <f t="shared" si="29"/>
        <v>852.76</v>
      </c>
      <c r="J361" s="29" t="s">
        <v>3622</v>
      </c>
      <c r="K361" s="37">
        <v>170.55</v>
      </c>
      <c r="M361" s="38">
        <v>170.55</v>
      </c>
      <c r="N361" s="39">
        <f t="shared" si="30"/>
        <v>0.25</v>
      </c>
      <c r="S361" s="13">
        <v>4</v>
      </c>
    </row>
    <row r="362" spans="1:19" ht="22.5" x14ac:dyDescent="0.25">
      <c r="A362" s="32" t="s">
        <v>408</v>
      </c>
      <c r="B362" s="33" t="s">
        <v>2433</v>
      </c>
      <c r="C362" s="32" t="s">
        <v>2930</v>
      </c>
      <c r="D362" s="32" t="s">
        <v>3217</v>
      </c>
      <c r="E362" s="34">
        <f t="shared" si="33"/>
        <v>1</v>
      </c>
      <c r="F362" s="35" t="s">
        <v>22</v>
      </c>
      <c r="G362" s="34">
        <f t="shared" si="32"/>
        <v>144.57</v>
      </c>
      <c r="H362" s="36">
        <f t="shared" si="31"/>
        <v>180.71</v>
      </c>
      <c r="I362" s="36">
        <f t="shared" si="29"/>
        <v>180.71</v>
      </c>
      <c r="J362" s="29" t="s">
        <v>3622</v>
      </c>
      <c r="K362" s="37">
        <v>144.57</v>
      </c>
      <c r="M362" s="38">
        <v>144.57</v>
      </c>
      <c r="N362" s="39">
        <f t="shared" si="30"/>
        <v>0.25</v>
      </c>
      <c r="S362" s="13">
        <v>1</v>
      </c>
    </row>
    <row r="363" spans="1:19" ht="22.5" x14ac:dyDescent="0.25">
      <c r="A363" s="32" t="s">
        <v>409</v>
      </c>
      <c r="B363" s="33" t="s">
        <v>2434</v>
      </c>
      <c r="C363" s="32" t="s">
        <v>2930</v>
      </c>
      <c r="D363" s="32" t="s">
        <v>3218</v>
      </c>
      <c r="E363" s="34">
        <f t="shared" si="33"/>
        <v>6</v>
      </c>
      <c r="F363" s="35" t="s">
        <v>22</v>
      </c>
      <c r="G363" s="34">
        <f t="shared" si="32"/>
        <v>209.42</v>
      </c>
      <c r="H363" s="36">
        <f t="shared" si="31"/>
        <v>261.77999999999997</v>
      </c>
      <c r="I363" s="36">
        <f t="shared" si="29"/>
        <v>1570.68</v>
      </c>
      <c r="J363" s="29" t="s">
        <v>3622</v>
      </c>
      <c r="K363" s="37">
        <v>209.42</v>
      </c>
      <c r="M363" s="38">
        <v>209.42</v>
      </c>
      <c r="N363" s="39">
        <f t="shared" si="30"/>
        <v>0.25</v>
      </c>
      <c r="S363" s="13">
        <v>6</v>
      </c>
    </row>
    <row r="364" spans="1:19" ht="22.5" x14ac:dyDescent="0.25">
      <c r="A364" s="32" t="s">
        <v>410</v>
      </c>
      <c r="B364" s="33" t="s">
        <v>2418</v>
      </c>
      <c r="C364" s="32" t="s">
        <v>1</v>
      </c>
      <c r="D364" s="32" t="s">
        <v>3202</v>
      </c>
      <c r="E364" s="34">
        <f t="shared" si="33"/>
        <v>5</v>
      </c>
      <c r="F364" s="35" t="s">
        <v>22</v>
      </c>
      <c r="G364" s="34">
        <f t="shared" si="32"/>
        <v>16.79</v>
      </c>
      <c r="H364" s="36">
        <f t="shared" si="31"/>
        <v>20.99</v>
      </c>
      <c r="I364" s="36">
        <f t="shared" si="29"/>
        <v>104.95</v>
      </c>
      <c r="J364" s="29" t="s">
        <v>3622</v>
      </c>
      <c r="K364" s="37">
        <v>16.79</v>
      </c>
      <c r="M364" s="38">
        <v>16.79</v>
      </c>
      <c r="N364" s="39">
        <f t="shared" si="30"/>
        <v>0.25</v>
      </c>
      <c r="S364" s="13">
        <v>5</v>
      </c>
    </row>
    <row r="365" spans="1:19" ht="22.5" x14ac:dyDescent="0.25">
      <c r="A365" s="32" t="s">
        <v>411</v>
      </c>
      <c r="B365" s="33" t="s">
        <v>2435</v>
      </c>
      <c r="C365" s="32" t="s">
        <v>1</v>
      </c>
      <c r="D365" s="32" t="s">
        <v>3219</v>
      </c>
      <c r="E365" s="34">
        <f t="shared" si="33"/>
        <v>1</v>
      </c>
      <c r="F365" s="35" t="s">
        <v>22</v>
      </c>
      <c r="G365" s="34">
        <f t="shared" si="32"/>
        <v>78.95</v>
      </c>
      <c r="H365" s="36">
        <f t="shared" si="31"/>
        <v>98.69</v>
      </c>
      <c r="I365" s="36">
        <f t="shared" si="29"/>
        <v>98.69</v>
      </c>
      <c r="J365" s="29" t="s">
        <v>3622</v>
      </c>
      <c r="K365" s="37">
        <v>78.95</v>
      </c>
      <c r="M365" s="38">
        <v>78.95</v>
      </c>
      <c r="N365" s="39">
        <f t="shared" si="30"/>
        <v>0.25</v>
      </c>
      <c r="S365" s="13">
        <v>1</v>
      </c>
    </row>
    <row r="366" spans="1:19" ht="22.5" x14ac:dyDescent="0.25">
      <c r="A366" s="32" t="s">
        <v>412</v>
      </c>
      <c r="B366" s="33" t="s">
        <v>2429</v>
      </c>
      <c r="C366" s="32" t="s">
        <v>1</v>
      </c>
      <c r="D366" s="32" t="s">
        <v>3213</v>
      </c>
      <c r="E366" s="34">
        <f t="shared" si="33"/>
        <v>10</v>
      </c>
      <c r="F366" s="35" t="s">
        <v>22</v>
      </c>
      <c r="G366" s="34">
        <f t="shared" si="32"/>
        <v>15.3</v>
      </c>
      <c r="H366" s="36">
        <f t="shared" si="31"/>
        <v>19.13</v>
      </c>
      <c r="I366" s="36">
        <f t="shared" si="29"/>
        <v>191.3</v>
      </c>
      <c r="J366" s="29" t="s">
        <v>3622</v>
      </c>
      <c r="K366" s="37">
        <v>15.3</v>
      </c>
      <c r="M366" s="38">
        <v>15.3</v>
      </c>
      <c r="N366" s="39">
        <f t="shared" si="30"/>
        <v>0.25</v>
      </c>
      <c r="S366" s="13">
        <v>10</v>
      </c>
    </row>
    <row r="367" spans="1:19" ht="22.5" x14ac:dyDescent="0.25">
      <c r="A367" s="32" t="s">
        <v>413</v>
      </c>
      <c r="B367" s="33" t="s">
        <v>2436</v>
      </c>
      <c r="C367" s="32" t="s">
        <v>1</v>
      </c>
      <c r="D367" s="32" t="s">
        <v>3220</v>
      </c>
      <c r="E367" s="34">
        <f t="shared" si="33"/>
        <v>13</v>
      </c>
      <c r="F367" s="35" t="s">
        <v>22</v>
      </c>
      <c r="G367" s="34">
        <f t="shared" si="32"/>
        <v>14.59</v>
      </c>
      <c r="H367" s="36">
        <f t="shared" si="31"/>
        <v>18.239999999999998</v>
      </c>
      <c r="I367" s="36">
        <f t="shared" si="29"/>
        <v>237.12</v>
      </c>
      <c r="J367" s="29" t="s">
        <v>3622</v>
      </c>
      <c r="K367" s="37">
        <v>14.59</v>
      </c>
      <c r="M367" s="38">
        <v>14.59</v>
      </c>
      <c r="N367" s="39">
        <f t="shared" si="30"/>
        <v>0.25</v>
      </c>
      <c r="S367" s="13">
        <v>13</v>
      </c>
    </row>
    <row r="368" spans="1:19" ht="22.5" x14ac:dyDescent="0.25">
      <c r="A368" s="32" t="s">
        <v>414</v>
      </c>
      <c r="B368" s="33" t="s">
        <v>2422</v>
      </c>
      <c r="C368" s="32" t="s">
        <v>2930</v>
      </c>
      <c r="D368" s="32" t="s">
        <v>3206</v>
      </c>
      <c r="E368" s="34">
        <f t="shared" si="33"/>
        <v>4</v>
      </c>
      <c r="F368" s="35" t="s">
        <v>22</v>
      </c>
      <c r="G368" s="34">
        <f t="shared" si="32"/>
        <v>170.55</v>
      </c>
      <c r="H368" s="36">
        <f t="shared" si="31"/>
        <v>213.19</v>
      </c>
      <c r="I368" s="36">
        <f t="shared" si="29"/>
        <v>852.76</v>
      </c>
      <c r="J368" s="29" t="s">
        <v>3622</v>
      </c>
      <c r="K368" s="37">
        <v>170.55</v>
      </c>
      <c r="M368" s="38">
        <v>170.55</v>
      </c>
      <c r="N368" s="39">
        <f t="shared" si="30"/>
        <v>0.25</v>
      </c>
      <c r="S368" s="13">
        <v>4</v>
      </c>
    </row>
    <row r="369" spans="1:19" ht="22.5" x14ac:dyDescent="0.25">
      <c r="A369" s="32" t="s">
        <v>415</v>
      </c>
      <c r="B369" s="33" t="s">
        <v>2424</v>
      </c>
      <c r="C369" s="32" t="s">
        <v>2930</v>
      </c>
      <c r="D369" s="32" t="s">
        <v>3208</v>
      </c>
      <c r="E369" s="34">
        <f t="shared" si="33"/>
        <v>1</v>
      </c>
      <c r="F369" s="35" t="s">
        <v>22</v>
      </c>
      <c r="G369" s="34">
        <f t="shared" si="32"/>
        <v>324.61</v>
      </c>
      <c r="H369" s="36">
        <f t="shared" si="31"/>
        <v>405.76</v>
      </c>
      <c r="I369" s="36">
        <f t="shared" si="29"/>
        <v>405.76</v>
      </c>
      <c r="J369" s="29" t="s">
        <v>3622</v>
      </c>
      <c r="K369" s="37">
        <v>324.61</v>
      </c>
      <c r="M369" s="38">
        <v>324.61</v>
      </c>
      <c r="N369" s="39">
        <f t="shared" si="30"/>
        <v>0.25</v>
      </c>
      <c r="S369" s="13">
        <v>1</v>
      </c>
    </row>
    <row r="370" spans="1:19" ht="22.5" x14ac:dyDescent="0.25">
      <c r="A370" s="32" t="s">
        <v>416</v>
      </c>
      <c r="B370" s="33" t="s">
        <v>2434</v>
      </c>
      <c r="C370" s="32" t="s">
        <v>2930</v>
      </c>
      <c r="D370" s="32" t="s">
        <v>3218</v>
      </c>
      <c r="E370" s="34">
        <f t="shared" si="33"/>
        <v>12</v>
      </c>
      <c r="F370" s="35" t="s">
        <v>22</v>
      </c>
      <c r="G370" s="34">
        <f t="shared" si="32"/>
        <v>209.42</v>
      </c>
      <c r="H370" s="36">
        <f t="shared" si="31"/>
        <v>261.77999999999997</v>
      </c>
      <c r="I370" s="36">
        <f t="shared" si="29"/>
        <v>3141.36</v>
      </c>
      <c r="J370" s="29" t="s">
        <v>3622</v>
      </c>
      <c r="K370" s="37">
        <v>209.42</v>
      </c>
      <c r="M370" s="38">
        <v>209.42</v>
      </c>
      <c r="N370" s="39">
        <f t="shared" si="30"/>
        <v>0.25</v>
      </c>
      <c r="S370" s="13">
        <v>12</v>
      </c>
    </row>
    <row r="371" spans="1:19" ht="22.5" x14ac:dyDescent="0.25">
      <c r="A371" s="32" t="s">
        <v>417</v>
      </c>
      <c r="B371" s="33" t="s">
        <v>2437</v>
      </c>
      <c r="C371" s="32" t="s">
        <v>2930</v>
      </c>
      <c r="D371" s="32" t="s">
        <v>3221</v>
      </c>
      <c r="E371" s="34">
        <f t="shared" si="33"/>
        <v>1</v>
      </c>
      <c r="F371" s="35" t="s">
        <v>22</v>
      </c>
      <c r="G371" s="34">
        <f t="shared" si="32"/>
        <v>158.32</v>
      </c>
      <c r="H371" s="36">
        <f t="shared" si="31"/>
        <v>197.9</v>
      </c>
      <c r="I371" s="36">
        <f t="shared" si="29"/>
        <v>197.9</v>
      </c>
      <c r="J371" s="29" t="s">
        <v>3622</v>
      </c>
      <c r="K371" s="37">
        <v>158.32</v>
      </c>
      <c r="M371" s="38">
        <v>158.32</v>
      </c>
      <c r="N371" s="39">
        <f t="shared" si="30"/>
        <v>0.25</v>
      </c>
      <c r="S371" s="13">
        <v>1</v>
      </c>
    </row>
    <row r="372" spans="1:19" ht="22.5" x14ac:dyDescent="0.25">
      <c r="A372" s="32" t="s">
        <v>418</v>
      </c>
      <c r="B372" s="33" t="s">
        <v>2438</v>
      </c>
      <c r="C372" s="32" t="s">
        <v>2930</v>
      </c>
      <c r="D372" s="32" t="s">
        <v>3222</v>
      </c>
      <c r="E372" s="34">
        <f t="shared" si="33"/>
        <v>1</v>
      </c>
      <c r="F372" s="35" t="s">
        <v>22</v>
      </c>
      <c r="G372" s="34">
        <f t="shared" si="32"/>
        <v>1326.03</v>
      </c>
      <c r="H372" s="36">
        <f>ROUND(G372*(1+I$5),2)</f>
        <v>1657.54</v>
      </c>
      <c r="I372" s="36">
        <f t="shared" si="29"/>
        <v>1657.54</v>
      </c>
      <c r="J372" s="29" t="s">
        <v>3622</v>
      </c>
      <c r="K372" s="37">
        <v>1326.03</v>
      </c>
      <c r="M372" s="38">
        <v>1326.03</v>
      </c>
      <c r="N372" s="39">
        <f t="shared" si="30"/>
        <v>0.25</v>
      </c>
      <c r="S372" s="13">
        <v>1</v>
      </c>
    </row>
    <row r="373" spans="1:19" ht="22.5" x14ac:dyDescent="0.25">
      <c r="A373" s="32" t="s">
        <v>419</v>
      </c>
      <c r="B373" s="33" t="s">
        <v>2418</v>
      </c>
      <c r="C373" s="32" t="s">
        <v>1</v>
      </c>
      <c r="D373" s="32" t="s">
        <v>3202</v>
      </c>
      <c r="E373" s="34">
        <f t="shared" si="33"/>
        <v>4</v>
      </c>
      <c r="F373" s="35" t="s">
        <v>22</v>
      </c>
      <c r="G373" s="34">
        <f t="shared" si="32"/>
        <v>16.79</v>
      </c>
      <c r="H373" s="36">
        <f>ROUND(G373*(1+I$5),2)</f>
        <v>20.99</v>
      </c>
      <c r="I373" s="36">
        <f t="shared" si="29"/>
        <v>83.96</v>
      </c>
      <c r="J373" s="29" t="s">
        <v>3622</v>
      </c>
      <c r="K373" s="37">
        <v>16.79</v>
      </c>
      <c r="M373" s="38">
        <v>16.79</v>
      </c>
      <c r="N373" s="39">
        <f t="shared" si="30"/>
        <v>0.25</v>
      </c>
      <c r="S373" s="13">
        <v>4</v>
      </c>
    </row>
    <row r="374" spans="1:19" ht="22.5" x14ac:dyDescent="0.25">
      <c r="A374" s="32" t="s">
        <v>420</v>
      </c>
      <c r="B374" s="33" t="s">
        <v>2420</v>
      </c>
      <c r="C374" s="32" t="s">
        <v>1</v>
      </c>
      <c r="D374" s="32" t="s">
        <v>3204</v>
      </c>
      <c r="E374" s="34">
        <f t="shared" si="33"/>
        <v>1</v>
      </c>
      <c r="F374" s="35" t="s">
        <v>22</v>
      </c>
      <c r="G374" s="34">
        <f t="shared" si="32"/>
        <v>100.77</v>
      </c>
      <c r="H374" s="36">
        <f t="shared" si="31"/>
        <v>125.96</v>
      </c>
      <c r="I374" s="36">
        <f t="shared" si="29"/>
        <v>125.96</v>
      </c>
      <c r="J374" s="29" t="s">
        <v>3622</v>
      </c>
      <c r="K374" s="37">
        <v>100.77</v>
      </c>
      <c r="M374" s="38">
        <v>100.77</v>
      </c>
      <c r="N374" s="39">
        <f t="shared" si="30"/>
        <v>0.25</v>
      </c>
      <c r="S374" s="13">
        <v>1</v>
      </c>
    </row>
    <row r="375" spans="1:19" ht="22.5" x14ac:dyDescent="0.25">
      <c r="A375" s="32" t="s">
        <v>421</v>
      </c>
      <c r="B375" s="33" t="s">
        <v>2429</v>
      </c>
      <c r="C375" s="32" t="s">
        <v>1</v>
      </c>
      <c r="D375" s="32" t="s">
        <v>3213</v>
      </c>
      <c r="E375" s="34">
        <f t="shared" si="33"/>
        <v>4</v>
      </c>
      <c r="F375" s="35" t="s">
        <v>22</v>
      </c>
      <c r="G375" s="34">
        <f t="shared" si="32"/>
        <v>15.3</v>
      </c>
      <c r="H375" s="36">
        <f t="shared" si="31"/>
        <v>19.13</v>
      </c>
      <c r="I375" s="36">
        <f t="shared" si="29"/>
        <v>76.52</v>
      </c>
      <c r="J375" s="29" t="s">
        <v>3622</v>
      </c>
      <c r="K375" s="37">
        <v>15.3</v>
      </c>
      <c r="M375" s="38">
        <v>15.3</v>
      </c>
      <c r="N375" s="39">
        <f t="shared" si="30"/>
        <v>0.25</v>
      </c>
      <c r="S375" s="13">
        <v>4</v>
      </c>
    </row>
    <row r="376" spans="1:19" ht="22.5" x14ac:dyDescent="0.25">
      <c r="A376" s="32" t="s">
        <v>422</v>
      </c>
      <c r="B376" s="33" t="s">
        <v>2436</v>
      </c>
      <c r="C376" s="32" t="s">
        <v>1</v>
      </c>
      <c r="D376" s="32" t="s">
        <v>3220</v>
      </c>
      <c r="E376" s="34">
        <f t="shared" si="33"/>
        <v>9</v>
      </c>
      <c r="F376" s="35" t="s">
        <v>22</v>
      </c>
      <c r="G376" s="34">
        <f t="shared" si="32"/>
        <v>14.59</v>
      </c>
      <c r="H376" s="36">
        <f t="shared" si="31"/>
        <v>18.239999999999998</v>
      </c>
      <c r="I376" s="36">
        <f t="shared" si="29"/>
        <v>164.16</v>
      </c>
      <c r="J376" s="29" t="s">
        <v>3622</v>
      </c>
      <c r="K376" s="37">
        <v>14.59</v>
      </c>
      <c r="M376" s="38">
        <v>14.59</v>
      </c>
      <c r="N376" s="39">
        <f t="shared" si="30"/>
        <v>0.25</v>
      </c>
      <c r="S376" s="13">
        <v>9</v>
      </c>
    </row>
    <row r="377" spans="1:19" ht="22.5" x14ac:dyDescent="0.25">
      <c r="A377" s="32" t="s">
        <v>423</v>
      </c>
      <c r="B377" s="33" t="s">
        <v>2430</v>
      </c>
      <c r="C377" s="32" t="s">
        <v>2930</v>
      </c>
      <c r="D377" s="32" t="s">
        <v>3214</v>
      </c>
      <c r="E377" s="34">
        <f t="shared" si="33"/>
        <v>1</v>
      </c>
      <c r="F377" s="35" t="s">
        <v>22</v>
      </c>
      <c r="G377" s="34">
        <f t="shared" si="32"/>
        <v>863.46</v>
      </c>
      <c r="H377" s="36">
        <f t="shared" si="31"/>
        <v>1079.33</v>
      </c>
      <c r="I377" s="36">
        <f t="shared" si="29"/>
        <v>1079.33</v>
      </c>
      <c r="J377" s="29" t="s">
        <v>3622</v>
      </c>
      <c r="K377" s="37">
        <v>863.46</v>
      </c>
      <c r="M377" s="38">
        <v>863.46</v>
      </c>
      <c r="N377" s="39">
        <f t="shared" si="30"/>
        <v>0.25</v>
      </c>
      <c r="S377" s="13">
        <v>1</v>
      </c>
    </row>
    <row r="378" spans="1:19" ht="22.5" x14ac:dyDescent="0.25">
      <c r="A378" s="32" t="s">
        <v>424</v>
      </c>
      <c r="B378" s="33" t="s">
        <v>2422</v>
      </c>
      <c r="C378" s="32" t="s">
        <v>2930</v>
      </c>
      <c r="D378" s="32" t="s">
        <v>3206</v>
      </c>
      <c r="E378" s="34">
        <f t="shared" si="33"/>
        <v>4</v>
      </c>
      <c r="F378" s="35" t="s">
        <v>22</v>
      </c>
      <c r="G378" s="34">
        <f t="shared" si="32"/>
        <v>170.55</v>
      </c>
      <c r="H378" s="36">
        <f t="shared" si="31"/>
        <v>213.19</v>
      </c>
      <c r="I378" s="36">
        <f t="shared" si="29"/>
        <v>852.76</v>
      </c>
      <c r="J378" s="29" t="s">
        <v>3622</v>
      </c>
      <c r="K378" s="37">
        <v>170.55</v>
      </c>
      <c r="M378" s="38">
        <v>170.55</v>
      </c>
      <c r="N378" s="39">
        <f t="shared" si="30"/>
        <v>0.25</v>
      </c>
      <c r="S378" s="13">
        <v>4</v>
      </c>
    </row>
    <row r="379" spans="1:19" ht="22.5" x14ac:dyDescent="0.25">
      <c r="A379" s="32" t="s">
        <v>425</v>
      </c>
      <c r="B379" s="33" t="s">
        <v>2424</v>
      </c>
      <c r="C379" s="32" t="s">
        <v>2930</v>
      </c>
      <c r="D379" s="32" t="s">
        <v>3208</v>
      </c>
      <c r="E379" s="34">
        <f t="shared" si="33"/>
        <v>1</v>
      </c>
      <c r="F379" s="35" t="s">
        <v>22</v>
      </c>
      <c r="G379" s="34">
        <f t="shared" si="32"/>
        <v>324.61</v>
      </c>
      <c r="H379" s="36">
        <f t="shared" si="31"/>
        <v>405.76</v>
      </c>
      <c r="I379" s="36">
        <f t="shared" si="29"/>
        <v>405.76</v>
      </c>
      <c r="J379" s="29" t="s">
        <v>3622</v>
      </c>
      <c r="K379" s="37">
        <v>324.61</v>
      </c>
      <c r="M379" s="38">
        <v>324.61</v>
      </c>
      <c r="N379" s="39">
        <f t="shared" si="30"/>
        <v>0.25</v>
      </c>
      <c r="S379" s="13">
        <v>1</v>
      </c>
    </row>
    <row r="380" spans="1:19" ht="22.5" x14ac:dyDescent="0.25">
      <c r="A380" s="32" t="s">
        <v>426</v>
      </c>
      <c r="B380" s="33" t="s">
        <v>2418</v>
      </c>
      <c r="C380" s="32" t="s">
        <v>1</v>
      </c>
      <c r="D380" s="32" t="s">
        <v>3202</v>
      </c>
      <c r="E380" s="34">
        <f t="shared" si="33"/>
        <v>4</v>
      </c>
      <c r="F380" s="35" t="s">
        <v>22</v>
      </c>
      <c r="G380" s="34">
        <f t="shared" si="32"/>
        <v>16.79</v>
      </c>
      <c r="H380" s="36">
        <f t="shared" si="31"/>
        <v>20.99</v>
      </c>
      <c r="I380" s="36">
        <f t="shared" si="29"/>
        <v>83.96</v>
      </c>
      <c r="J380" s="29" t="s">
        <v>3622</v>
      </c>
      <c r="K380" s="37">
        <v>16.79</v>
      </c>
      <c r="M380" s="38">
        <v>16.79</v>
      </c>
      <c r="N380" s="39">
        <f t="shared" si="30"/>
        <v>0.25</v>
      </c>
      <c r="S380" s="13">
        <v>4</v>
      </c>
    </row>
    <row r="381" spans="1:19" ht="22.5" x14ac:dyDescent="0.25">
      <c r="A381" s="32" t="s">
        <v>427</v>
      </c>
      <c r="B381" s="33" t="s">
        <v>2420</v>
      </c>
      <c r="C381" s="32" t="s">
        <v>1</v>
      </c>
      <c r="D381" s="32" t="s">
        <v>3204</v>
      </c>
      <c r="E381" s="34">
        <f t="shared" si="33"/>
        <v>1</v>
      </c>
      <c r="F381" s="35" t="s">
        <v>22</v>
      </c>
      <c r="G381" s="34">
        <f t="shared" si="32"/>
        <v>100.77</v>
      </c>
      <c r="H381" s="36">
        <f t="shared" si="31"/>
        <v>125.96</v>
      </c>
      <c r="I381" s="36">
        <f t="shared" si="29"/>
        <v>125.96</v>
      </c>
      <c r="J381" s="29" t="s">
        <v>3622</v>
      </c>
      <c r="K381" s="37">
        <v>100.77</v>
      </c>
      <c r="M381" s="38">
        <v>100.77</v>
      </c>
      <c r="N381" s="39">
        <f t="shared" si="30"/>
        <v>0.25</v>
      </c>
      <c r="S381" s="13">
        <v>1</v>
      </c>
    </row>
    <row r="382" spans="1:19" ht="22.5" x14ac:dyDescent="0.25">
      <c r="A382" s="32" t="s">
        <v>428</v>
      </c>
      <c r="B382" s="33" t="s">
        <v>2429</v>
      </c>
      <c r="C382" s="32" t="s">
        <v>1</v>
      </c>
      <c r="D382" s="32" t="s">
        <v>3213</v>
      </c>
      <c r="E382" s="34">
        <f t="shared" si="33"/>
        <v>3</v>
      </c>
      <c r="F382" s="35" t="s">
        <v>22</v>
      </c>
      <c r="G382" s="34">
        <f t="shared" si="32"/>
        <v>15.3</v>
      </c>
      <c r="H382" s="36">
        <f t="shared" si="31"/>
        <v>19.13</v>
      </c>
      <c r="I382" s="36">
        <f t="shared" si="29"/>
        <v>57.39</v>
      </c>
      <c r="J382" s="29" t="s">
        <v>3622</v>
      </c>
      <c r="K382" s="37">
        <v>15.3</v>
      </c>
      <c r="M382" s="38">
        <v>15.3</v>
      </c>
      <c r="N382" s="39">
        <f t="shared" si="30"/>
        <v>0.25</v>
      </c>
      <c r="S382" s="13">
        <v>3</v>
      </c>
    </row>
    <row r="383" spans="1:19" ht="22.5" x14ac:dyDescent="0.25">
      <c r="A383" s="32" t="s">
        <v>429</v>
      </c>
      <c r="B383" s="33" t="s">
        <v>2436</v>
      </c>
      <c r="C383" s="32" t="s">
        <v>1</v>
      </c>
      <c r="D383" s="32" t="s">
        <v>3220</v>
      </c>
      <c r="E383" s="34">
        <f t="shared" si="33"/>
        <v>8</v>
      </c>
      <c r="F383" s="35" t="s">
        <v>22</v>
      </c>
      <c r="G383" s="34">
        <f t="shared" si="32"/>
        <v>14.59</v>
      </c>
      <c r="H383" s="36">
        <f t="shared" si="31"/>
        <v>18.239999999999998</v>
      </c>
      <c r="I383" s="36">
        <f t="shared" si="29"/>
        <v>145.91999999999999</v>
      </c>
      <c r="J383" s="29" t="s">
        <v>3622</v>
      </c>
      <c r="K383" s="37">
        <v>14.59</v>
      </c>
      <c r="M383" s="38">
        <v>14.59</v>
      </c>
      <c r="N383" s="39">
        <f t="shared" si="30"/>
        <v>0.25</v>
      </c>
      <c r="S383" s="13">
        <v>8</v>
      </c>
    </row>
    <row r="384" spans="1:19" ht="22.5" x14ac:dyDescent="0.25">
      <c r="A384" s="32" t="s">
        <v>430</v>
      </c>
      <c r="B384" s="33" t="s">
        <v>2430</v>
      </c>
      <c r="C384" s="32" t="s">
        <v>2930</v>
      </c>
      <c r="D384" s="32" t="s">
        <v>3214</v>
      </c>
      <c r="E384" s="34">
        <f t="shared" si="33"/>
        <v>1</v>
      </c>
      <c r="F384" s="35" t="s">
        <v>22</v>
      </c>
      <c r="G384" s="34">
        <f t="shared" si="32"/>
        <v>863.46</v>
      </c>
      <c r="H384" s="36">
        <f t="shared" si="31"/>
        <v>1079.33</v>
      </c>
      <c r="I384" s="36">
        <f t="shared" si="29"/>
        <v>1079.33</v>
      </c>
      <c r="J384" s="29" t="s">
        <v>3622</v>
      </c>
      <c r="K384" s="37">
        <v>863.46</v>
      </c>
      <c r="M384" s="38">
        <v>863.46</v>
      </c>
      <c r="N384" s="39">
        <f t="shared" si="30"/>
        <v>0.25</v>
      </c>
      <c r="S384" s="13">
        <v>1</v>
      </c>
    </row>
    <row r="385" spans="1:19" ht="22.5" x14ac:dyDescent="0.25">
      <c r="A385" s="32" t="s">
        <v>431</v>
      </c>
      <c r="B385" s="33" t="s">
        <v>2422</v>
      </c>
      <c r="C385" s="32" t="s">
        <v>2930</v>
      </c>
      <c r="D385" s="32" t="s">
        <v>3206</v>
      </c>
      <c r="E385" s="34">
        <f t="shared" si="33"/>
        <v>1</v>
      </c>
      <c r="F385" s="35" t="s">
        <v>22</v>
      </c>
      <c r="G385" s="34">
        <f t="shared" si="32"/>
        <v>170.55</v>
      </c>
      <c r="H385" s="36">
        <f t="shared" si="31"/>
        <v>213.19</v>
      </c>
      <c r="I385" s="36">
        <f t="shared" si="29"/>
        <v>213.19</v>
      </c>
      <c r="J385" s="29" t="s">
        <v>3622</v>
      </c>
      <c r="K385" s="37">
        <v>170.55</v>
      </c>
      <c r="M385" s="38">
        <v>170.55</v>
      </c>
      <c r="N385" s="39">
        <f t="shared" si="30"/>
        <v>0.25</v>
      </c>
      <c r="S385" s="13">
        <v>1</v>
      </c>
    </row>
    <row r="386" spans="1:19" ht="22.5" x14ac:dyDescent="0.25">
      <c r="A386" s="32" t="s">
        <v>432</v>
      </c>
      <c r="B386" s="33" t="s">
        <v>2424</v>
      </c>
      <c r="C386" s="32" t="s">
        <v>2930</v>
      </c>
      <c r="D386" s="32" t="s">
        <v>3208</v>
      </c>
      <c r="E386" s="34">
        <f t="shared" si="33"/>
        <v>1</v>
      </c>
      <c r="F386" s="35" t="s">
        <v>22</v>
      </c>
      <c r="G386" s="34">
        <f t="shared" si="32"/>
        <v>324.61</v>
      </c>
      <c r="H386" s="36">
        <f t="shared" si="31"/>
        <v>405.76</v>
      </c>
      <c r="I386" s="36">
        <f t="shared" si="29"/>
        <v>405.76</v>
      </c>
      <c r="J386" s="29" t="s">
        <v>3622</v>
      </c>
      <c r="K386" s="37">
        <v>324.61</v>
      </c>
      <c r="M386" s="38">
        <v>324.61</v>
      </c>
      <c r="N386" s="39">
        <f t="shared" si="30"/>
        <v>0.25</v>
      </c>
      <c r="S386" s="13">
        <v>1</v>
      </c>
    </row>
    <row r="387" spans="1:19" ht="22.5" x14ac:dyDescent="0.25">
      <c r="A387" s="32" t="s">
        <v>433</v>
      </c>
      <c r="B387" s="33" t="s">
        <v>2418</v>
      </c>
      <c r="C387" s="32" t="s">
        <v>1</v>
      </c>
      <c r="D387" s="32" t="s">
        <v>3202</v>
      </c>
      <c r="E387" s="34">
        <f t="shared" si="33"/>
        <v>6</v>
      </c>
      <c r="F387" s="35" t="s">
        <v>22</v>
      </c>
      <c r="G387" s="34">
        <f t="shared" si="32"/>
        <v>16.79</v>
      </c>
      <c r="H387" s="36">
        <f t="shared" si="31"/>
        <v>20.99</v>
      </c>
      <c r="I387" s="36">
        <f t="shared" si="29"/>
        <v>125.94</v>
      </c>
      <c r="J387" s="29" t="s">
        <v>3622</v>
      </c>
      <c r="K387" s="37">
        <v>16.79</v>
      </c>
      <c r="M387" s="38">
        <v>16.79</v>
      </c>
      <c r="N387" s="39">
        <f t="shared" si="30"/>
        <v>0.25</v>
      </c>
      <c r="S387" s="13">
        <v>6</v>
      </c>
    </row>
    <row r="388" spans="1:19" ht="22.5" x14ac:dyDescent="0.25">
      <c r="A388" s="32" t="s">
        <v>434</v>
      </c>
      <c r="B388" s="33" t="s">
        <v>2420</v>
      </c>
      <c r="C388" s="32" t="s">
        <v>1</v>
      </c>
      <c r="D388" s="32" t="s">
        <v>3204</v>
      </c>
      <c r="E388" s="34">
        <f t="shared" si="33"/>
        <v>1</v>
      </c>
      <c r="F388" s="35" t="s">
        <v>22</v>
      </c>
      <c r="G388" s="34">
        <f t="shared" si="32"/>
        <v>100.77</v>
      </c>
      <c r="H388" s="36">
        <f t="shared" si="31"/>
        <v>125.96</v>
      </c>
      <c r="I388" s="36">
        <f t="shared" si="29"/>
        <v>125.96</v>
      </c>
      <c r="J388" s="29" t="s">
        <v>3622</v>
      </c>
      <c r="K388" s="37">
        <v>100.77</v>
      </c>
      <c r="M388" s="38">
        <v>100.77</v>
      </c>
      <c r="N388" s="39">
        <f t="shared" si="30"/>
        <v>0.25</v>
      </c>
      <c r="S388" s="13">
        <v>1</v>
      </c>
    </row>
    <row r="389" spans="1:19" ht="22.5" x14ac:dyDescent="0.25">
      <c r="A389" s="32" t="s">
        <v>435</v>
      </c>
      <c r="B389" s="33" t="s">
        <v>2436</v>
      </c>
      <c r="C389" s="32" t="s">
        <v>1</v>
      </c>
      <c r="D389" s="32" t="s">
        <v>3220</v>
      </c>
      <c r="E389" s="34">
        <f t="shared" si="33"/>
        <v>2</v>
      </c>
      <c r="F389" s="35" t="s">
        <v>22</v>
      </c>
      <c r="G389" s="34">
        <f t="shared" si="32"/>
        <v>14.59</v>
      </c>
      <c r="H389" s="36">
        <f t="shared" si="31"/>
        <v>18.239999999999998</v>
      </c>
      <c r="I389" s="36">
        <f t="shared" si="29"/>
        <v>36.479999999999997</v>
      </c>
      <c r="J389" s="29" t="s">
        <v>3622</v>
      </c>
      <c r="K389" s="37">
        <v>14.59</v>
      </c>
      <c r="M389" s="38">
        <v>14.59</v>
      </c>
      <c r="N389" s="39">
        <f t="shared" si="30"/>
        <v>0.25</v>
      </c>
      <c r="S389" s="13">
        <v>2</v>
      </c>
    </row>
    <row r="390" spans="1:19" ht="22.5" x14ac:dyDescent="0.25">
      <c r="A390" s="32" t="s">
        <v>436</v>
      </c>
      <c r="B390" s="33" t="s">
        <v>2425</v>
      </c>
      <c r="C390" s="32" t="s">
        <v>2930</v>
      </c>
      <c r="D390" s="32" t="s">
        <v>3209</v>
      </c>
      <c r="E390" s="34">
        <f t="shared" si="33"/>
        <v>1</v>
      </c>
      <c r="F390" s="35" t="s">
        <v>22</v>
      </c>
      <c r="G390" s="34">
        <f t="shared" si="32"/>
        <v>727.7</v>
      </c>
      <c r="H390" s="36">
        <f t="shared" si="31"/>
        <v>909.63</v>
      </c>
      <c r="I390" s="36">
        <f t="shared" si="29"/>
        <v>909.63</v>
      </c>
      <c r="J390" s="29" t="s">
        <v>3622</v>
      </c>
      <c r="K390" s="37">
        <v>727.7</v>
      </c>
      <c r="M390" s="38">
        <v>727.7</v>
      </c>
      <c r="N390" s="39">
        <f t="shared" si="30"/>
        <v>0.25</v>
      </c>
      <c r="S390" s="13">
        <v>1</v>
      </c>
    </row>
    <row r="391" spans="1:19" ht="22.5" x14ac:dyDescent="0.25">
      <c r="A391" s="32" t="s">
        <v>437</v>
      </c>
      <c r="B391" s="33" t="s">
        <v>2422</v>
      </c>
      <c r="C391" s="32" t="s">
        <v>2930</v>
      </c>
      <c r="D391" s="32" t="s">
        <v>3206</v>
      </c>
      <c r="E391" s="34">
        <f t="shared" si="33"/>
        <v>4</v>
      </c>
      <c r="F391" s="35" t="s">
        <v>22</v>
      </c>
      <c r="G391" s="34">
        <f t="shared" si="32"/>
        <v>170.55</v>
      </c>
      <c r="H391" s="36">
        <f t="shared" si="31"/>
        <v>213.19</v>
      </c>
      <c r="I391" s="36">
        <f t="shared" si="29"/>
        <v>852.76</v>
      </c>
      <c r="J391" s="29" t="s">
        <v>3622</v>
      </c>
      <c r="K391" s="37">
        <v>170.55</v>
      </c>
      <c r="M391" s="38">
        <v>170.55</v>
      </c>
      <c r="N391" s="39">
        <f t="shared" si="30"/>
        <v>0.25</v>
      </c>
      <c r="S391" s="13">
        <v>4</v>
      </c>
    </row>
    <row r="392" spans="1:19" ht="22.5" x14ac:dyDescent="0.25">
      <c r="A392" s="32" t="s">
        <v>438</v>
      </c>
      <c r="B392" s="33" t="s">
        <v>2439</v>
      </c>
      <c r="C392" s="32" t="s">
        <v>1</v>
      </c>
      <c r="D392" s="32" t="s">
        <v>3223</v>
      </c>
      <c r="E392" s="34">
        <f t="shared" si="33"/>
        <v>1</v>
      </c>
      <c r="F392" s="35" t="s">
        <v>22</v>
      </c>
      <c r="G392" s="34">
        <f t="shared" si="32"/>
        <v>1695.94</v>
      </c>
      <c r="H392" s="36">
        <f t="shared" si="31"/>
        <v>2119.9299999999998</v>
      </c>
      <c r="I392" s="36">
        <f t="shared" si="29"/>
        <v>2119.9299999999998</v>
      </c>
      <c r="J392" s="29" t="s">
        <v>3622</v>
      </c>
      <c r="K392" s="37">
        <v>1695.94</v>
      </c>
      <c r="M392" s="38">
        <v>1695.94</v>
      </c>
      <c r="N392" s="39">
        <f t="shared" si="30"/>
        <v>0.25</v>
      </c>
      <c r="S392" s="13">
        <v>1</v>
      </c>
    </row>
    <row r="393" spans="1:19" ht="22.5" x14ac:dyDescent="0.25">
      <c r="A393" s="32" t="s">
        <v>439</v>
      </c>
      <c r="B393" s="33" t="s">
        <v>2440</v>
      </c>
      <c r="C393" s="32" t="s">
        <v>1</v>
      </c>
      <c r="D393" s="32" t="s">
        <v>3224</v>
      </c>
      <c r="E393" s="34">
        <f t="shared" si="33"/>
        <v>1</v>
      </c>
      <c r="F393" s="35" t="s">
        <v>22</v>
      </c>
      <c r="G393" s="34">
        <f t="shared" si="32"/>
        <v>527.28</v>
      </c>
      <c r="H393" s="36">
        <f t="shared" si="31"/>
        <v>659.1</v>
      </c>
      <c r="I393" s="36">
        <f t="shared" si="29"/>
        <v>659.1</v>
      </c>
      <c r="J393" s="29" t="s">
        <v>3622</v>
      </c>
      <c r="K393" s="37">
        <v>527.28</v>
      </c>
      <c r="M393" s="38">
        <v>527.28</v>
      </c>
      <c r="N393" s="39">
        <f t="shared" si="30"/>
        <v>0.25</v>
      </c>
      <c r="S393" s="13">
        <v>1</v>
      </c>
    </row>
    <row r="394" spans="1:19" ht="78.75" x14ac:dyDescent="0.25">
      <c r="A394" s="32" t="s">
        <v>440</v>
      </c>
      <c r="B394" s="33" t="s">
        <v>2441</v>
      </c>
      <c r="C394" s="32" t="s">
        <v>2930</v>
      </c>
      <c r="D394" s="32" t="s">
        <v>3225</v>
      </c>
      <c r="E394" s="34">
        <f t="shared" si="33"/>
        <v>1</v>
      </c>
      <c r="F394" s="35" t="s">
        <v>22</v>
      </c>
      <c r="G394" s="34">
        <f t="shared" si="32"/>
        <v>3812.67</v>
      </c>
      <c r="H394" s="36">
        <f t="shared" si="31"/>
        <v>4765.84</v>
      </c>
      <c r="I394" s="36">
        <f t="shared" si="29"/>
        <v>4765.84</v>
      </c>
      <c r="J394" s="29" t="s">
        <v>3622</v>
      </c>
      <c r="K394" s="37">
        <v>3812.67</v>
      </c>
      <c r="M394" s="38">
        <v>3812.67</v>
      </c>
      <c r="N394" s="39">
        <f t="shared" si="30"/>
        <v>0.25</v>
      </c>
      <c r="S394" s="13">
        <v>1</v>
      </c>
    </row>
    <row r="395" spans="1:19" ht="22.5" x14ac:dyDescent="0.25">
      <c r="A395" s="32" t="s">
        <v>441</v>
      </c>
      <c r="B395" s="33" t="s">
        <v>2422</v>
      </c>
      <c r="C395" s="32" t="s">
        <v>2930</v>
      </c>
      <c r="D395" s="32" t="s">
        <v>3206</v>
      </c>
      <c r="E395" s="34">
        <f t="shared" si="33"/>
        <v>4</v>
      </c>
      <c r="F395" s="35" t="s">
        <v>22</v>
      </c>
      <c r="G395" s="34">
        <f t="shared" si="32"/>
        <v>170.55</v>
      </c>
      <c r="H395" s="36">
        <f t="shared" si="31"/>
        <v>213.19</v>
      </c>
      <c r="I395" s="36">
        <f t="shared" si="29"/>
        <v>852.76</v>
      </c>
      <c r="J395" s="29" t="s">
        <v>3622</v>
      </c>
      <c r="K395" s="37">
        <v>170.55</v>
      </c>
      <c r="M395" s="38">
        <v>170.55</v>
      </c>
      <c r="N395" s="39">
        <f t="shared" si="30"/>
        <v>0.25</v>
      </c>
      <c r="S395" s="13">
        <v>4</v>
      </c>
    </row>
    <row r="396" spans="1:19" ht="20.25" customHeight="1" x14ac:dyDescent="0.25">
      <c r="A396" s="32" t="s">
        <v>442</v>
      </c>
      <c r="B396" s="33" t="s">
        <v>2442</v>
      </c>
      <c r="C396" s="32" t="s">
        <v>2930</v>
      </c>
      <c r="D396" s="32" t="s">
        <v>3226</v>
      </c>
      <c r="E396" s="34">
        <f t="shared" si="33"/>
        <v>7</v>
      </c>
      <c r="F396" s="35" t="s">
        <v>22</v>
      </c>
      <c r="G396" s="34">
        <f t="shared" si="32"/>
        <v>285.92</v>
      </c>
      <c r="H396" s="36">
        <f t="shared" si="31"/>
        <v>357.4</v>
      </c>
      <c r="I396" s="36">
        <f t="shared" si="29"/>
        <v>2501.8000000000002</v>
      </c>
      <c r="J396" s="29" t="s">
        <v>3622</v>
      </c>
      <c r="K396" s="37">
        <v>285.92</v>
      </c>
      <c r="M396" s="38">
        <v>285.92</v>
      </c>
      <c r="N396" s="39">
        <f t="shared" si="30"/>
        <v>0.25</v>
      </c>
      <c r="S396" s="13">
        <v>7</v>
      </c>
    </row>
    <row r="397" spans="1:19" ht="20.25" customHeight="1" x14ac:dyDescent="0.25">
      <c r="A397" s="32" t="s">
        <v>443</v>
      </c>
      <c r="B397" s="33" t="s">
        <v>2443</v>
      </c>
      <c r="C397" s="32" t="s">
        <v>2930</v>
      </c>
      <c r="D397" s="32" t="s">
        <v>3227</v>
      </c>
      <c r="E397" s="34">
        <f t="shared" si="33"/>
        <v>2</v>
      </c>
      <c r="F397" s="35" t="s">
        <v>22</v>
      </c>
      <c r="G397" s="34">
        <f t="shared" si="32"/>
        <v>512.41999999999996</v>
      </c>
      <c r="H397" s="36">
        <f t="shared" si="31"/>
        <v>640.53</v>
      </c>
      <c r="I397" s="36">
        <f t="shared" ref="I397:I460" si="34">ROUND(E397*H397,2)</f>
        <v>1281.06</v>
      </c>
      <c r="J397" s="29" t="s">
        <v>3622</v>
      </c>
      <c r="K397" s="37">
        <v>512.41999999999996</v>
      </c>
      <c r="M397" s="38">
        <v>512.41999999999996</v>
      </c>
      <c r="N397" s="39">
        <f t="shared" ref="N397:N460" si="35">ROUND(H397/G397,3)-1</f>
        <v>0.25</v>
      </c>
      <c r="S397" s="13">
        <v>2</v>
      </c>
    </row>
    <row r="398" spans="1:19" ht="20.25" customHeight="1" x14ac:dyDescent="0.25">
      <c r="A398" s="32" t="s">
        <v>444</v>
      </c>
      <c r="B398" s="33" t="s">
        <v>2444</v>
      </c>
      <c r="C398" s="32" t="s">
        <v>2930</v>
      </c>
      <c r="D398" s="32" t="s">
        <v>3228</v>
      </c>
      <c r="E398" s="34">
        <f t="shared" si="33"/>
        <v>1</v>
      </c>
      <c r="F398" s="35" t="s">
        <v>22</v>
      </c>
      <c r="G398" s="34">
        <f t="shared" si="32"/>
        <v>491.42</v>
      </c>
      <c r="H398" s="36">
        <f t="shared" ref="H398:H461" si="36">ROUND(G398*(1+I$5),2)</f>
        <v>614.28</v>
      </c>
      <c r="I398" s="36">
        <f t="shared" si="34"/>
        <v>614.28</v>
      </c>
      <c r="J398" s="29" t="s">
        <v>3622</v>
      </c>
      <c r="K398" s="37">
        <v>491.42</v>
      </c>
      <c r="M398" s="38">
        <v>491.42</v>
      </c>
      <c r="N398" s="39">
        <f t="shared" si="35"/>
        <v>0.25</v>
      </c>
      <c r="S398" s="13">
        <v>1</v>
      </c>
    </row>
    <row r="399" spans="1:19" ht="22.5" x14ac:dyDescent="0.25">
      <c r="A399" s="32" t="s">
        <v>445</v>
      </c>
      <c r="B399" s="33" t="s">
        <v>2445</v>
      </c>
      <c r="C399" s="32" t="s">
        <v>1</v>
      </c>
      <c r="D399" s="32" t="s">
        <v>3229</v>
      </c>
      <c r="E399" s="34">
        <f t="shared" si="33"/>
        <v>1</v>
      </c>
      <c r="F399" s="35" t="s">
        <v>22</v>
      </c>
      <c r="G399" s="34">
        <f t="shared" si="32"/>
        <v>63705.54</v>
      </c>
      <c r="H399" s="36">
        <f t="shared" si="36"/>
        <v>79631.929999999993</v>
      </c>
      <c r="I399" s="36">
        <f t="shared" si="34"/>
        <v>79631.929999999993</v>
      </c>
      <c r="J399" s="29" t="s">
        <v>3622</v>
      </c>
      <c r="K399" s="37">
        <v>63705.54</v>
      </c>
      <c r="M399" s="38">
        <v>63705.54</v>
      </c>
      <c r="N399" s="39">
        <f t="shared" si="35"/>
        <v>0.25</v>
      </c>
      <c r="S399" s="13">
        <v>1</v>
      </c>
    </row>
    <row r="400" spans="1:19" ht="22.5" x14ac:dyDescent="0.25">
      <c r="A400" s="32" t="s">
        <v>446</v>
      </c>
      <c r="B400" s="33" t="s">
        <v>2446</v>
      </c>
      <c r="C400" s="32" t="s">
        <v>1</v>
      </c>
      <c r="D400" s="32" t="s">
        <v>3230</v>
      </c>
      <c r="E400" s="34">
        <f t="shared" si="33"/>
        <v>108.23</v>
      </c>
      <c r="F400" s="35" t="s">
        <v>24</v>
      </c>
      <c r="G400" s="34">
        <f t="shared" si="32"/>
        <v>20.74</v>
      </c>
      <c r="H400" s="36">
        <f t="shared" si="36"/>
        <v>25.93</v>
      </c>
      <c r="I400" s="36">
        <f t="shared" si="34"/>
        <v>2806.4</v>
      </c>
      <c r="J400" s="29" t="s">
        <v>3622</v>
      </c>
      <c r="K400" s="37">
        <v>20.74</v>
      </c>
      <c r="M400" s="38">
        <v>20.74</v>
      </c>
      <c r="N400" s="39">
        <f t="shared" si="35"/>
        <v>0.25</v>
      </c>
      <c r="S400" s="13">
        <v>108.23</v>
      </c>
    </row>
    <row r="401" spans="1:19" ht="22.5" x14ac:dyDescent="0.25">
      <c r="A401" s="32" t="s">
        <v>447</v>
      </c>
      <c r="B401" s="33" t="s">
        <v>2447</v>
      </c>
      <c r="C401" s="32" t="s">
        <v>1</v>
      </c>
      <c r="D401" s="32" t="s">
        <v>3231</v>
      </c>
      <c r="E401" s="34">
        <f t="shared" si="33"/>
        <v>32.090000000000003</v>
      </c>
      <c r="F401" s="35" t="s">
        <v>24</v>
      </c>
      <c r="G401" s="34">
        <f t="shared" si="32"/>
        <v>8.1999999999999993</v>
      </c>
      <c r="H401" s="36">
        <f t="shared" si="36"/>
        <v>10.25</v>
      </c>
      <c r="I401" s="36">
        <f>ROUND(E401*H401,2)</f>
        <v>328.92</v>
      </c>
      <c r="J401" s="29" t="s">
        <v>3622</v>
      </c>
      <c r="K401" s="37">
        <v>8.1999999999999993</v>
      </c>
      <c r="M401" s="38">
        <v>8.1999999999999993</v>
      </c>
      <c r="N401" s="40">
        <f>ROUND(H401/G401,3)-1</f>
        <v>0.25</v>
      </c>
      <c r="S401" s="13">
        <v>32.090000000000003</v>
      </c>
    </row>
    <row r="402" spans="1:19" ht="22.5" x14ac:dyDescent="0.25">
      <c r="A402" s="32" t="s">
        <v>448</v>
      </c>
      <c r="B402" s="33" t="s">
        <v>2352</v>
      </c>
      <c r="C402" s="32" t="s">
        <v>1</v>
      </c>
      <c r="D402" s="32" t="s">
        <v>3136</v>
      </c>
      <c r="E402" s="34">
        <f t="shared" si="33"/>
        <v>12.67</v>
      </c>
      <c r="F402" s="35" t="s">
        <v>24</v>
      </c>
      <c r="G402" s="34">
        <f t="shared" si="32"/>
        <v>13</v>
      </c>
      <c r="H402" s="36">
        <f t="shared" si="36"/>
        <v>16.25</v>
      </c>
      <c r="I402" s="36">
        <f t="shared" si="34"/>
        <v>205.89</v>
      </c>
      <c r="J402" s="29" t="s">
        <v>3622</v>
      </c>
      <c r="K402" s="37">
        <v>13</v>
      </c>
      <c r="M402" s="38">
        <v>13</v>
      </c>
      <c r="N402" s="39">
        <f t="shared" si="35"/>
        <v>0.25</v>
      </c>
      <c r="S402" s="13">
        <v>12.67</v>
      </c>
    </row>
    <row r="403" spans="1:19" ht="22.5" x14ac:dyDescent="0.25">
      <c r="A403" s="32" t="s">
        <v>449</v>
      </c>
      <c r="B403" s="33" t="s">
        <v>2448</v>
      </c>
      <c r="C403" s="32" t="s">
        <v>1</v>
      </c>
      <c r="D403" s="32" t="s">
        <v>3232</v>
      </c>
      <c r="E403" s="34">
        <f t="shared" si="33"/>
        <v>9.17</v>
      </c>
      <c r="F403" s="35" t="s">
        <v>24</v>
      </c>
      <c r="G403" s="34">
        <f t="shared" si="32"/>
        <v>12.28</v>
      </c>
      <c r="H403" s="36">
        <f t="shared" si="36"/>
        <v>15.35</v>
      </c>
      <c r="I403" s="36">
        <f t="shared" si="34"/>
        <v>140.76</v>
      </c>
      <c r="J403" s="29" t="s">
        <v>3622</v>
      </c>
      <c r="K403" s="37">
        <v>12.28</v>
      </c>
      <c r="M403" s="38">
        <v>12.28</v>
      </c>
      <c r="N403" s="39">
        <f t="shared" si="35"/>
        <v>0.25</v>
      </c>
      <c r="S403" s="13">
        <v>9.17</v>
      </c>
    </row>
    <row r="404" spans="1:19" ht="22.5" x14ac:dyDescent="0.25">
      <c r="A404" s="32" t="s">
        <v>450</v>
      </c>
      <c r="B404" s="33" t="s">
        <v>2347</v>
      </c>
      <c r="C404" s="32" t="s">
        <v>1</v>
      </c>
      <c r="D404" s="32" t="s">
        <v>3131</v>
      </c>
      <c r="E404" s="34">
        <f t="shared" si="33"/>
        <v>37.79</v>
      </c>
      <c r="F404" s="35" t="s">
        <v>24</v>
      </c>
      <c r="G404" s="34">
        <f t="shared" si="32"/>
        <v>13.72</v>
      </c>
      <c r="H404" s="36">
        <f t="shared" si="36"/>
        <v>17.149999999999999</v>
      </c>
      <c r="I404" s="36">
        <f t="shared" si="34"/>
        <v>648.1</v>
      </c>
      <c r="J404" s="29" t="s">
        <v>3622</v>
      </c>
      <c r="K404" s="37">
        <v>13.72</v>
      </c>
      <c r="M404" s="38">
        <v>13.72</v>
      </c>
      <c r="N404" s="39">
        <f t="shared" si="35"/>
        <v>0.25</v>
      </c>
      <c r="S404" s="13">
        <v>37.79</v>
      </c>
    </row>
    <row r="405" spans="1:19" ht="22.5" x14ac:dyDescent="0.25">
      <c r="A405" s="32" t="s">
        <v>451</v>
      </c>
      <c r="B405" s="33" t="s">
        <v>2346</v>
      </c>
      <c r="C405" s="32" t="s">
        <v>1</v>
      </c>
      <c r="D405" s="32" t="s">
        <v>3130</v>
      </c>
      <c r="E405" s="34">
        <f t="shared" si="33"/>
        <v>99.15</v>
      </c>
      <c r="F405" s="35" t="s">
        <v>24</v>
      </c>
      <c r="G405" s="34">
        <f t="shared" si="32"/>
        <v>10.69</v>
      </c>
      <c r="H405" s="36">
        <f t="shared" si="36"/>
        <v>13.36</v>
      </c>
      <c r="I405" s="36">
        <f t="shared" si="34"/>
        <v>1324.64</v>
      </c>
      <c r="J405" s="29" t="s">
        <v>3622</v>
      </c>
      <c r="K405" s="37">
        <v>10.69</v>
      </c>
      <c r="M405" s="38">
        <v>10.69</v>
      </c>
      <c r="N405" s="39">
        <f t="shared" si="35"/>
        <v>0.25</v>
      </c>
      <c r="S405" s="13">
        <v>99.15</v>
      </c>
    </row>
    <row r="406" spans="1:19" ht="22.5" x14ac:dyDescent="0.25">
      <c r="A406" s="32" t="s">
        <v>452</v>
      </c>
      <c r="B406" s="33" t="s">
        <v>2449</v>
      </c>
      <c r="C406" s="32" t="s">
        <v>1</v>
      </c>
      <c r="D406" s="32" t="s">
        <v>3233</v>
      </c>
      <c r="E406" s="34">
        <f t="shared" si="33"/>
        <v>2739.68</v>
      </c>
      <c r="F406" s="35" t="s">
        <v>24</v>
      </c>
      <c r="G406" s="34">
        <f t="shared" si="32"/>
        <v>7.58</v>
      </c>
      <c r="H406" s="36">
        <f t="shared" si="36"/>
        <v>9.48</v>
      </c>
      <c r="I406" s="36">
        <f t="shared" si="34"/>
        <v>25972.17</v>
      </c>
      <c r="J406" s="29" t="s">
        <v>3622</v>
      </c>
      <c r="K406" s="37">
        <v>7.58</v>
      </c>
      <c r="M406" s="38">
        <v>7.58</v>
      </c>
      <c r="N406" s="39">
        <f t="shared" si="35"/>
        <v>0.25099999999999989</v>
      </c>
      <c r="S406" s="13">
        <v>2739.68</v>
      </c>
    </row>
    <row r="407" spans="1:19" ht="22.5" x14ac:dyDescent="0.25">
      <c r="A407" s="32" t="s">
        <v>453</v>
      </c>
      <c r="B407" s="33" t="s">
        <v>2450</v>
      </c>
      <c r="C407" s="32" t="s">
        <v>1</v>
      </c>
      <c r="D407" s="32" t="s">
        <v>3234</v>
      </c>
      <c r="E407" s="34">
        <f t="shared" si="33"/>
        <v>43</v>
      </c>
      <c r="F407" s="35" t="s">
        <v>22</v>
      </c>
      <c r="G407" s="34">
        <f t="shared" si="32"/>
        <v>20.14</v>
      </c>
      <c r="H407" s="36">
        <f t="shared" si="36"/>
        <v>25.18</v>
      </c>
      <c r="I407" s="36">
        <f t="shared" si="34"/>
        <v>1082.74</v>
      </c>
      <c r="J407" s="29" t="s">
        <v>3622</v>
      </c>
      <c r="K407" s="37">
        <v>20.14</v>
      </c>
      <c r="M407" s="38">
        <v>20.14</v>
      </c>
      <c r="N407" s="39">
        <f t="shared" si="35"/>
        <v>0.25</v>
      </c>
      <c r="S407" s="13">
        <v>43</v>
      </c>
    </row>
    <row r="408" spans="1:19" ht="22.5" x14ac:dyDescent="0.25">
      <c r="A408" s="32" t="s">
        <v>454</v>
      </c>
      <c r="B408" s="33" t="s">
        <v>2378</v>
      </c>
      <c r="C408" s="32" t="s">
        <v>1</v>
      </c>
      <c r="D408" s="32" t="s">
        <v>3162</v>
      </c>
      <c r="E408" s="34">
        <f t="shared" si="33"/>
        <v>2</v>
      </c>
      <c r="F408" s="35" t="s">
        <v>22</v>
      </c>
      <c r="G408" s="34">
        <f t="shared" si="32"/>
        <v>20.2</v>
      </c>
      <c r="H408" s="36">
        <f t="shared" si="36"/>
        <v>25.25</v>
      </c>
      <c r="I408" s="36">
        <f t="shared" si="34"/>
        <v>50.5</v>
      </c>
      <c r="J408" s="29" t="s">
        <v>3622</v>
      </c>
      <c r="K408" s="37">
        <v>20.2</v>
      </c>
      <c r="M408" s="38">
        <v>20.2</v>
      </c>
      <c r="N408" s="39">
        <f t="shared" si="35"/>
        <v>0.25</v>
      </c>
      <c r="S408" s="13">
        <v>2</v>
      </c>
    </row>
    <row r="409" spans="1:19" ht="33.75" x14ac:dyDescent="0.25">
      <c r="A409" s="32" t="s">
        <v>455</v>
      </c>
      <c r="B409" s="33" t="s">
        <v>2451</v>
      </c>
      <c r="C409" s="32" t="s">
        <v>1</v>
      </c>
      <c r="D409" s="32" t="s">
        <v>3235</v>
      </c>
      <c r="E409" s="34">
        <f t="shared" si="33"/>
        <v>20</v>
      </c>
      <c r="F409" s="35" t="s">
        <v>22</v>
      </c>
      <c r="G409" s="34">
        <f t="shared" si="32"/>
        <v>26.16</v>
      </c>
      <c r="H409" s="36">
        <f t="shared" si="36"/>
        <v>32.700000000000003</v>
      </c>
      <c r="I409" s="36">
        <f t="shared" si="34"/>
        <v>654</v>
      </c>
      <c r="J409" s="29" t="s">
        <v>3622</v>
      </c>
      <c r="K409" s="37">
        <v>26.16</v>
      </c>
      <c r="M409" s="38">
        <v>26.16</v>
      </c>
      <c r="N409" s="39">
        <f t="shared" si="35"/>
        <v>0.25</v>
      </c>
      <c r="S409" s="13">
        <v>20</v>
      </c>
    </row>
    <row r="410" spans="1:19" ht="22.5" x14ac:dyDescent="0.25">
      <c r="A410" s="32" t="s">
        <v>456</v>
      </c>
      <c r="B410" s="33" t="s">
        <v>2390</v>
      </c>
      <c r="C410" s="32" t="s">
        <v>1</v>
      </c>
      <c r="D410" s="32" t="s">
        <v>3174</v>
      </c>
      <c r="E410" s="34">
        <f t="shared" si="33"/>
        <v>4</v>
      </c>
      <c r="F410" s="35" t="s">
        <v>22</v>
      </c>
      <c r="G410" s="34">
        <f t="shared" si="32"/>
        <v>12.7</v>
      </c>
      <c r="H410" s="36">
        <f t="shared" si="36"/>
        <v>15.88</v>
      </c>
      <c r="I410" s="36">
        <f t="shared" si="34"/>
        <v>63.52</v>
      </c>
      <c r="J410" s="29" t="s">
        <v>3622</v>
      </c>
      <c r="K410" s="37">
        <v>12.7</v>
      </c>
      <c r="M410" s="38">
        <v>12.7</v>
      </c>
      <c r="N410" s="39">
        <f t="shared" si="35"/>
        <v>0.25</v>
      </c>
      <c r="S410" s="13">
        <v>4</v>
      </c>
    </row>
    <row r="411" spans="1:19" ht="22.5" x14ac:dyDescent="0.25">
      <c r="A411" s="32" t="s">
        <v>457</v>
      </c>
      <c r="B411" s="33" t="s">
        <v>2452</v>
      </c>
      <c r="C411" s="32" t="s">
        <v>1</v>
      </c>
      <c r="D411" s="32" t="s">
        <v>3236</v>
      </c>
      <c r="E411" s="34">
        <f t="shared" si="33"/>
        <v>40</v>
      </c>
      <c r="F411" s="35" t="s">
        <v>22</v>
      </c>
      <c r="G411" s="34">
        <f t="shared" si="32"/>
        <v>17.14</v>
      </c>
      <c r="H411" s="36">
        <f t="shared" si="36"/>
        <v>21.43</v>
      </c>
      <c r="I411" s="36">
        <f t="shared" si="34"/>
        <v>857.2</v>
      </c>
      <c r="J411" s="29" t="s">
        <v>3622</v>
      </c>
      <c r="K411" s="37">
        <v>17.14</v>
      </c>
      <c r="M411" s="38">
        <v>17.14</v>
      </c>
      <c r="N411" s="39">
        <f t="shared" si="35"/>
        <v>0.25</v>
      </c>
      <c r="S411" s="13">
        <v>40</v>
      </c>
    </row>
    <row r="412" spans="1:19" x14ac:dyDescent="0.25">
      <c r="A412" s="32" t="s">
        <v>458</v>
      </c>
      <c r="B412" s="33" t="s">
        <v>2453</v>
      </c>
      <c r="C412" s="32" t="s">
        <v>1</v>
      </c>
      <c r="D412" s="32" t="s">
        <v>3237</v>
      </c>
      <c r="E412" s="34">
        <f t="shared" si="33"/>
        <v>4</v>
      </c>
      <c r="F412" s="35" t="s">
        <v>22</v>
      </c>
      <c r="G412" s="34">
        <f t="shared" si="32"/>
        <v>45.58</v>
      </c>
      <c r="H412" s="36">
        <f t="shared" si="36"/>
        <v>56.98</v>
      </c>
      <c r="I412" s="36">
        <f t="shared" si="34"/>
        <v>227.92</v>
      </c>
      <c r="J412" s="29" t="s">
        <v>3622</v>
      </c>
      <c r="K412" s="37">
        <v>45.58</v>
      </c>
      <c r="M412" s="38">
        <v>45.58</v>
      </c>
      <c r="N412" s="39">
        <f t="shared" si="35"/>
        <v>0.25</v>
      </c>
      <c r="S412" s="13">
        <v>4</v>
      </c>
    </row>
    <row r="413" spans="1:19" ht="27.75" customHeight="1" x14ac:dyDescent="0.25">
      <c r="A413" s="32" t="s">
        <v>459</v>
      </c>
      <c r="B413" s="33" t="s">
        <v>2454</v>
      </c>
      <c r="C413" s="32" t="s">
        <v>2930</v>
      </c>
      <c r="D413" s="32" t="s">
        <v>3238</v>
      </c>
      <c r="E413" s="34">
        <f t="shared" si="33"/>
        <v>2</v>
      </c>
      <c r="F413" s="35" t="s">
        <v>22</v>
      </c>
      <c r="G413" s="34">
        <f t="shared" ref="G413:G476" si="37">ROUND(K413*(100%-I$7),2)</f>
        <v>12.97</v>
      </c>
      <c r="H413" s="36">
        <f t="shared" si="36"/>
        <v>16.21</v>
      </c>
      <c r="I413" s="36">
        <f t="shared" si="34"/>
        <v>32.42</v>
      </c>
      <c r="J413" s="29" t="s">
        <v>3622</v>
      </c>
      <c r="K413" s="37">
        <v>12.97</v>
      </c>
      <c r="M413" s="38">
        <v>12.97</v>
      </c>
      <c r="N413" s="39">
        <f t="shared" si="35"/>
        <v>0.25</v>
      </c>
      <c r="S413" s="13">
        <v>2</v>
      </c>
    </row>
    <row r="414" spans="1:19" ht="27.75" customHeight="1" x14ac:dyDescent="0.25">
      <c r="A414" s="32" t="s">
        <v>460</v>
      </c>
      <c r="B414" s="33" t="s">
        <v>2455</v>
      </c>
      <c r="C414" s="32" t="s">
        <v>2930</v>
      </c>
      <c r="D414" s="32" t="s">
        <v>3239</v>
      </c>
      <c r="E414" s="34">
        <f t="shared" si="33"/>
        <v>37</v>
      </c>
      <c r="F414" s="35" t="s">
        <v>22</v>
      </c>
      <c r="G414" s="34">
        <f t="shared" si="37"/>
        <v>73.7</v>
      </c>
      <c r="H414" s="36">
        <f t="shared" si="36"/>
        <v>92.13</v>
      </c>
      <c r="I414" s="36">
        <f t="shared" si="34"/>
        <v>3408.81</v>
      </c>
      <c r="J414" s="29" t="s">
        <v>3622</v>
      </c>
      <c r="K414" s="37">
        <v>73.7</v>
      </c>
      <c r="M414" s="38">
        <v>73.7</v>
      </c>
      <c r="N414" s="39">
        <f t="shared" si="35"/>
        <v>0.25</v>
      </c>
      <c r="S414" s="13">
        <v>37</v>
      </c>
    </row>
    <row r="415" spans="1:19" ht="27.75" customHeight="1" x14ac:dyDescent="0.25">
      <c r="A415" s="32" t="s">
        <v>461</v>
      </c>
      <c r="B415" s="33" t="s">
        <v>2456</v>
      </c>
      <c r="C415" s="32" t="s">
        <v>2930</v>
      </c>
      <c r="D415" s="32" t="s">
        <v>3240</v>
      </c>
      <c r="E415" s="34">
        <f t="shared" si="33"/>
        <v>9</v>
      </c>
      <c r="F415" s="35" t="s">
        <v>22</v>
      </c>
      <c r="G415" s="34">
        <f t="shared" si="37"/>
        <v>124.63</v>
      </c>
      <c r="H415" s="36">
        <f t="shared" si="36"/>
        <v>155.79</v>
      </c>
      <c r="I415" s="36">
        <f t="shared" si="34"/>
        <v>1402.11</v>
      </c>
      <c r="J415" s="29" t="s">
        <v>3622</v>
      </c>
      <c r="K415" s="37">
        <v>124.63</v>
      </c>
      <c r="M415" s="38">
        <v>124.63</v>
      </c>
      <c r="N415" s="39">
        <f t="shared" si="35"/>
        <v>0.25</v>
      </c>
      <c r="S415" s="13">
        <v>9</v>
      </c>
    </row>
    <row r="416" spans="1:19" x14ac:dyDescent="0.25">
      <c r="A416" s="32" t="s">
        <v>462</v>
      </c>
      <c r="B416" s="33" t="s">
        <v>2457</v>
      </c>
      <c r="C416" s="32" t="s">
        <v>2930</v>
      </c>
      <c r="D416" s="32" t="s">
        <v>3241</v>
      </c>
      <c r="E416" s="34">
        <f t="shared" si="33"/>
        <v>1</v>
      </c>
      <c r="F416" s="35" t="s">
        <v>22</v>
      </c>
      <c r="G416" s="34">
        <f t="shared" si="37"/>
        <v>620.36</v>
      </c>
      <c r="H416" s="36">
        <f t="shared" si="36"/>
        <v>775.45</v>
      </c>
      <c r="I416" s="36">
        <f t="shared" si="34"/>
        <v>775.45</v>
      </c>
      <c r="J416" s="29" t="s">
        <v>3622</v>
      </c>
      <c r="K416" s="37">
        <v>620.36</v>
      </c>
      <c r="M416" s="38">
        <v>620.36</v>
      </c>
      <c r="N416" s="39">
        <f t="shared" si="35"/>
        <v>0.25</v>
      </c>
      <c r="S416" s="13">
        <v>1</v>
      </c>
    </row>
    <row r="417" spans="1:19" ht="23.25" customHeight="1" x14ac:dyDescent="0.25">
      <c r="A417" s="32" t="s">
        <v>463</v>
      </c>
      <c r="B417" s="33" t="s">
        <v>2458</v>
      </c>
      <c r="C417" s="32" t="s">
        <v>1</v>
      </c>
      <c r="D417" s="32" t="s">
        <v>3242</v>
      </c>
      <c r="E417" s="34">
        <f t="shared" si="33"/>
        <v>2</v>
      </c>
      <c r="F417" s="35" t="s">
        <v>22</v>
      </c>
      <c r="G417" s="34">
        <f t="shared" si="37"/>
        <v>3922.85</v>
      </c>
      <c r="H417" s="36">
        <f t="shared" si="36"/>
        <v>4903.5600000000004</v>
      </c>
      <c r="I417" s="36">
        <f t="shared" si="34"/>
        <v>9807.1200000000008</v>
      </c>
      <c r="J417" s="29" t="s">
        <v>3622</v>
      </c>
      <c r="K417" s="37">
        <v>3922.85</v>
      </c>
      <c r="M417" s="38">
        <v>3922.85</v>
      </c>
      <c r="N417" s="39">
        <f t="shared" si="35"/>
        <v>0.25</v>
      </c>
      <c r="S417" s="13">
        <v>2</v>
      </c>
    </row>
    <row r="418" spans="1:19" x14ac:dyDescent="0.25">
      <c r="A418" s="32" t="s">
        <v>464</v>
      </c>
      <c r="B418" s="33" t="s">
        <v>2459</v>
      </c>
      <c r="C418" s="32" t="s">
        <v>2930</v>
      </c>
      <c r="D418" s="32" t="s">
        <v>3243</v>
      </c>
      <c r="E418" s="34">
        <f t="shared" si="33"/>
        <v>2</v>
      </c>
      <c r="F418" s="35" t="s">
        <v>22</v>
      </c>
      <c r="G418" s="34">
        <f t="shared" si="37"/>
        <v>1654.59</v>
      </c>
      <c r="H418" s="36">
        <f t="shared" si="36"/>
        <v>2068.2399999999998</v>
      </c>
      <c r="I418" s="36">
        <f t="shared" si="34"/>
        <v>4136.4799999999996</v>
      </c>
      <c r="J418" s="29" t="s">
        <v>3622</v>
      </c>
      <c r="K418" s="37">
        <v>1654.59</v>
      </c>
      <c r="M418" s="38">
        <v>1654.59</v>
      </c>
      <c r="N418" s="39">
        <f t="shared" si="35"/>
        <v>0.25</v>
      </c>
      <c r="S418" s="13">
        <v>2</v>
      </c>
    </row>
    <row r="419" spans="1:19" x14ac:dyDescent="0.25">
      <c r="A419" s="32" t="s">
        <v>465</v>
      </c>
      <c r="B419" s="33" t="s">
        <v>2460</v>
      </c>
      <c r="C419" s="32" t="s">
        <v>2930</v>
      </c>
      <c r="D419" s="32" t="s">
        <v>3244</v>
      </c>
      <c r="E419" s="34">
        <f t="shared" si="33"/>
        <v>77</v>
      </c>
      <c r="F419" s="35" t="s">
        <v>3617</v>
      </c>
      <c r="G419" s="34">
        <f t="shared" si="37"/>
        <v>72</v>
      </c>
      <c r="H419" s="36">
        <f t="shared" si="36"/>
        <v>90</v>
      </c>
      <c r="I419" s="36">
        <f t="shared" si="34"/>
        <v>6930</v>
      </c>
      <c r="J419" s="29" t="s">
        <v>3622</v>
      </c>
      <c r="K419" s="37">
        <v>72</v>
      </c>
      <c r="M419" s="38">
        <v>72</v>
      </c>
      <c r="N419" s="39">
        <f t="shared" si="35"/>
        <v>0.25</v>
      </c>
      <c r="S419" s="13">
        <v>77</v>
      </c>
    </row>
    <row r="420" spans="1:19" x14ac:dyDescent="0.25">
      <c r="A420" s="32" t="s">
        <v>466</v>
      </c>
      <c r="B420" s="33" t="s">
        <v>2461</v>
      </c>
      <c r="C420" s="32" t="s">
        <v>2930</v>
      </c>
      <c r="D420" s="32" t="s">
        <v>3245</v>
      </c>
      <c r="E420" s="34">
        <f t="shared" ref="E420:E483" si="38">S420</f>
        <v>1</v>
      </c>
      <c r="F420" s="35" t="s">
        <v>22</v>
      </c>
      <c r="G420" s="34">
        <f t="shared" si="37"/>
        <v>93.4</v>
      </c>
      <c r="H420" s="36">
        <f t="shared" si="36"/>
        <v>116.75</v>
      </c>
      <c r="I420" s="36">
        <f t="shared" si="34"/>
        <v>116.75</v>
      </c>
      <c r="J420" s="29" t="s">
        <v>3622</v>
      </c>
      <c r="K420" s="37">
        <v>93.4</v>
      </c>
      <c r="M420" s="38">
        <v>93.4</v>
      </c>
      <c r="N420" s="39">
        <f t="shared" si="35"/>
        <v>0.25</v>
      </c>
      <c r="S420" s="13">
        <v>1</v>
      </c>
    </row>
    <row r="421" spans="1:19" ht="22.5" x14ac:dyDescent="0.25">
      <c r="A421" s="32" t="s">
        <v>467</v>
      </c>
      <c r="B421" s="33" t="s">
        <v>2462</v>
      </c>
      <c r="C421" s="32" t="s">
        <v>2930</v>
      </c>
      <c r="D421" s="32" t="s">
        <v>3246</v>
      </c>
      <c r="E421" s="34">
        <f t="shared" si="38"/>
        <v>4</v>
      </c>
      <c r="F421" s="35" t="s">
        <v>22</v>
      </c>
      <c r="G421" s="34">
        <f t="shared" si="37"/>
        <v>23.11</v>
      </c>
      <c r="H421" s="36">
        <f t="shared" si="36"/>
        <v>28.89</v>
      </c>
      <c r="I421" s="36">
        <f t="shared" si="34"/>
        <v>115.56</v>
      </c>
      <c r="J421" s="29" t="s">
        <v>3622</v>
      </c>
      <c r="K421" s="37">
        <v>23.11</v>
      </c>
      <c r="M421" s="38">
        <v>23.11</v>
      </c>
      <c r="N421" s="39">
        <f t="shared" si="35"/>
        <v>0.25</v>
      </c>
      <c r="S421" s="13">
        <v>4</v>
      </c>
    </row>
    <row r="422" spans="1:19" x14ac:dyDescent="0.25">
      <c r="A422" s="32" t="s">
        <v>468</v>
      </c>
      <c r="B422" s="33" t="s">
        <v>2463</v>
      </c>
      <c r="C422" s="32" t="s">
        <v>2930</v>
      </c>
      <c r="D422" s="32" t="s">
        <v>3247</v>
      </c>
      <c r="E422" s="34">
        <f t="shared" si="38"/>
        <v>1</v>
      </c>
      <c r="F422" s="35" t="s">
        <v>22</v>
      </c>
      <c r="G422" s="34">
        <f t="shared" si="37"/>
        <v>276.45</v>
      </c>
      <c r="H422" s="36">
        <f t="shared" si="36"/>
        <v>345.56</v>
      </c>
      <c r="I422" s="36">
        <f t="shared" si="34"/>
        <v>345.56</v>
      </c>
      <c r="J422" s="29" t="s">
        <v>3622</v>
      </c>
      <c r="K422" s="37">
        <v>276.45</v>
      </c>
      <c r="M422" s="38">
        <v>276.45</v>
      </c>
      <c r="N422" s="39">
        <f t="shared" si="35"/>
        <v>0.25</v>
      </c>
      <c r="S422" s="13">
        <v>1</v>
      </c>
    </row>
    <row r="423" spans="1:19" ht="24.75" customHeight="1" x14ac:dyDescent="0.25">
      <c r="A423" s="32" t="s">
        <v>469</v>
      </c>
      <c r="B423" s="33" t="s">
        <v>2464</v>
      </c>
      <c r="C423" s="32" t="s">
        <v>1</v>
      </c>
      <c r="D423" s="32" t="s">
        <v>3248</v>
      </c>
      <c r="E423" s="34">
        <f t="shared" si="38"/>
        <v>4</v>
      </c>
      <c r="F423" s="35" t="s">
        <v>22</v>
      </c>
      <c r="G423" s="34">
        <f t="shared" si="37"/>
        <v>128.61000000000001</v>
      </c>
      <c r="H423" s="36">
        <f t="shared" si="36"/>
        <v>160.76</v>
      </c>
      <c r="I423" s="36">
        <f t="shared" si="34"/>
        <v>643.04</v>
      </c>
      <c r="J423" s="29" t="s">
        <v>3622</v>
      </c>
      <c r="K423" s="37">
        <v>128.61000000000001</v>
      </c>
      <c r="M423" s="38">
        <v>128.61000000000001</v>
      </c>
      <c r="N423" s="39">
        <f t="shared" si="35"/>
        <v>0.25</v>
      </c>
      <c r="S423" s="13">
        <v>4</v>
      </c>
    </row>
    <row r="424" spans="1:19" x14ac:dyDescent="0.25">
      <c r="A424" s="32" t="s">
        <v>470</v>
      </c>
      <c r="B424" s="33" t="s">
        <v>2465</v>
      </c>
      <c r="C424" s="32" t="s">
        <v>1</v>
      </c>
      <c r="D424" s="32" t="s">
        <v>3249</v>
      </c>
      <c r="E424" s="34">
        <f t="shared" si="38"/>
        <v>4</v>
      </c>
      <c r="F424" s="35" t="s">
        <v>22</v>
      </c>
      <c r="G424" s="34">
        <f t="shared" si="37"/>
        <v>26.95</v>
      </c>
      <c r="H424" s="36">
        <f t="shared" si="36"/>
        <v>33.69</v>
      </c>
      <c r="I424" s="36">
        <f t="shared" si="34"/>
        <v>134.76</v>
      </c>
      <c r="J424" s="29" t="s">
        <v>3622</v>
      </c>
      <c r="K424" s="37">
        <v>26.95</v>
      </c>
      <c r="M424" s="38">
        <v>26.95</v>
      </c>
      <c r="N424" s="39">
        <f t="shared" si="35"/>
        <v>0.25</v>
      </c>
      <c r="S424" s="13">
        <v>4</v>
      </c>
    </row>
    <row r="425" spans="1:19" ht="24.75" customHeight="1" x14ac:dyDescent="0.25">
      <c r="A425" s="32" t="s">
        <v>471</v>
      </c>
      <c r="B425" s="33" t="s">
        <v>2466</v>
      </c>
      <c r="C425" s="32" t="s">
        <v>1</v>
      </c>
      <c r="D425" s="32" t="s">
        <v>3250</v>
      </c>
      <c r="E425" s="34">
        <f t="shared" si="38"/>
        <v>4</v>
      </c>
      <c r="F425" s="35" t="s">
        <v>22</v>
      </c>
      <c r="G425" s="34">
        <f t="shared" si="37"/>
        <v>153.69999999999999</v>
      </c>
      <c r="H425" s="36">
        <f t="shared" si="36"/>
        <v>192.13</v>
      </c>
      <c r="I425" s="36">
        <f t="shared" si="34"/>
        <v>768.52</v>
      </c>
      <c r="J425" s="29" t="s">
        <v>3622</v>
      </c>
      <c r="K425" s="37">
        <v>153.69999999999999</v>
      </c>
      <c r="M425" s="38">
        <v>153.69999999999999</v>
      </c>
      <c r="N425" s="39">
        <f t="shared" si="35"/>
        <v>0.25</v>
      </c>
      <c r="S425" s="13">
        <v>4</v>
      </c>
    </row>
    <row r="426" spans="1:19" x14ac:dyDescent="0.25">
      <c r="A426" s="32" t="s">
        <v>472</v>
      </c>
      <c r="B426" s="33" t="s">
        <v>2467</v>
      </c>
      <c r="C426" s="32" t="s">
        <v>2930</v>
      </c>
      <c r="D426" s="32" t="s">
        <v>3251</v>
      </c>
      <c r="E426" s="34">
        <f t="shared" si="38"/>
        <v>8</v>
      </c>
      <c r="F426" s="35" t="s">
        <v>22</v>
      </c>
      <c r="G426" s="34">
        <f t="shared" si="37"/>
        <v>30.54</v>
      </c>
      <c r="H426" s="36">
        <f t="shared" si="36"/>
        <v>38.18</v>
      </c>
      <c r="I426" s="36">
        <f t="shared" si="34"/>
        <v>305.44</v>
      </c>
      <c r="J426" s="29" t="s">
        <v>3622</v>
      </c>
      <c r="K426" s="37">
        <v>30.54</v>
      </c>
      <c r="M426" s="38">
        <v>30.54</v>
      </c>
      <c r="N426" s="39">
        <f t="shared" si="35"/>
        <v>0.25</v>
      </c>
      <c r="S426" s="13">
        <v>8</v>
      </c>
    </row>
    <row r="427" spans="1:19" x14ac:dyDescent="0.25">
      <c r="A427" s="32" t="s">
        <v>473</v>
      </c>
      <c r="B427" s="33" t="s">
        <v>2468</v>
      </c>
      <c r="C427" s="32" t="s">
        <v>1</v>
      </c>
      <c r="D427" s="32" t="s">
        <v>3252</v>
      </c>
      <c r="E427" s="34">
        <f t="shared" si="38"/>
        <v>8</v>
      </c>
      <c r="F427" s="35" t="s">
        <v>22</v>
      </c>
      <c r="G427" s="34">
        <f t="shared" si="37"/>
        <v>27.3</v>
      </c>
      <c r="H427" s="36">
        <f t="shared" si="36"/>
        <v>34.130000000000003</v>
      </c>
      <c r="I427" s="36">
        <f t="shared" si="34"/>
        <v>273.04000000000002</v>
      </c>
      <c r="J427" s="29" t="s">
        <v>3622</v>
      </c>
      <c r="K427" s="37">
        <v>27.3</v>
      </c>
      <c r="M427" s="38">
        <v>27.3</v>
      </c>
      <c r="N427" s="39">
        <f t="shared" si="35"/>
        <v>0.25</v>
      </c>
      <c r="S427" s="13">
        <v>8</v>
      </c>
    </row>
    <row r="428" spans="1:19" x14ac:dyDescent="0.25">
      <c r="A428" s="32" t="s">
        <v>474</v>
      </c>
      <c r="B428" s="33" t="s">
        <v>2469</v>
      </c>
      <c r="C428" s="32" t="s">
        <v>2930</v>
      </c>
      <c r="D428" s="32" t="s">
        <v>3253</v>
      </c>
      <c r="E428" s="34">
        <f t="shared" si="38"/>
        <v>248</v>
      </c>
      <c r="F428" s="35" t="s">
        <v>24</v>
      </c>
      <c r="G428" s="34">
        <f t="shared" si="37"/>
        <v>11.37</v>
      </c>
      <c r="H428" s="36">
        <f t="shared" si="36"/>
        <v>14.21</v>
      </c>
      <c r="I428" s="36">
        <f t="shared" si="34"/>
        <v>3524.08</v>
      </c>
      <c r="J428" s="29" t="s">
        <v>3622</v>
      </c>
      <c r="K428" s="37">
        <v>11.37</v>
      </c>
      <c r="M428" s="38">
        <v>11.37</v>
      </c>
      <c r="N428" s="39">
        <f t="shared" si="35"/>
        <v>0.25</v>
      </c>
      <c r="S428" s="13">
        <v>248</v>
      </c>
    </row>
    <row r="429" spans="1:19" x14ac:dyDescent="0.25">
      <c r="A429" s="32" t="s">
        <v>475</v>
      </c>
      <c r="B429" s="33" t="s">
        <v>2470</v>
      </c>
      <c r="C429" s="32" t="s">
        <v>2930</v>
      </c>
      <c r="D429" s="32" t="s">
        <v>3254</v>
      </c>
      <c r="E429" s="34">
        <f t="shared" si="38"/>
        <v>22</v>
      </c>
      <c r="F429" s="35" t="s">
        <v>22</v>
      </c>
      <c r="G429" s="34">
        <f t="shared" si="37"/>
        <v>10.56</v>
      </c>
      <c r="H429" s="36">
        <f t="shared" si="36"/>
        <v>13.2</v>
      </c>
      <c r="I429" s="36">
        <f t="shared" si="34"/>
        <v>290.39999999999998</v>
      </c>
      <c r="J429" s="29" t="s">
        <v>3622</v>
      </c>
      <c r="K429" s="37">
        <v>10.56</v>
      </c>
      <c r="M429" s="38">
        <v>10.56</v>
      </c>
      <c r="N429" s="39">
        <f t="shared" si="35"/>
        <v>0.25</v>
      </c>
      <c r="S429" s="13">
        <v>22</v>
      </c>
    </row>
    <row r="430" spans="1:19" ht="22.5" x14ac:dyDescent="0.25">
      <c r="A430" s="32" t="s">
        <v>476</v>
      </c>
      <c r="B430" s="33" t="s">
        <v>2471</v>
      </c>
      <c r="C430" s="32" t="s">
        <v>1</v>
      </c>
      <c r="D430" s="32" t="s">
        <v>3255</v>
      </c>
      <c r="E430" s="34">
        <f t="shared" si="38"/>
        <v>11</v>
      </c>
      <c r="F430" s="35" t="s">
        <v>22</v>
      </c>
      <c r="G430" s="34">
        <f t="shared" si="37"/>
        <v>116.95</v>
      </c>
      <c r="H430" s="36">
        <f t="shared" si="36"/>
        <v>146.19</v>
      </c>
      <c r="I430" s="36">
        <f t="shared" si="34"/>
        <v>1608.09</v>
      </c>
      <c r="J430" s="29" t="s">
        <v>3622</v>
      </c>
      <c r="K430" s="37">
        <v>116.95</v>
      </c>
      <c r="M430" s="38">
        <v>116.95</v>
      </c>
      <c r="N430" s="39">
        <f t="shared" si="35"/>
        <v>0.25</v>
      </c>
      <c r="S430" s="13">
        <v>11</v>
      </c>
    </row>
    <row r="431" spans="1:19" ht="22.5" x14ac:dyDescent="0.25">
      <c r="A431" s="32" t="s">
        <v>477</v>
      </c>
      <c r="B431" s="33" t="s">
        <v>2472</v>
      </c>
      <c r="C431" s="32" t="s">
        <v>1</v>
      </c>
      <c r="D431" s="32" t="s">
        <v>3256</v>
      </c>
      <c r="E431" s="34">
        <f t="shared" si="38"/>
        <v>219</v>
      </c>
      <c r="F431" s="35" t="s">
        <v>24</v>
      </c>
      <c r="G431" s="34">
        <f t="shared" si="37"/>
        <v>92.1</v>
      </c>
      <c r="H431" s="36">
        <f t="shared" si="36"/>
        <v>115.13</v>
      </c>
      <c r="I431" s="36">
        <f t="shared" si="34"/>
        <v>25213.47</v>
      </c>
      <c r="J431" s="29" t="s">
        <v>3622</v>
      </c>
      <c r="K431" s="37">
        <v>92.1</v>
      </c>
      <c r="M431" s="38">
        <v>92.1</v>
      </c>
      <c r="N431" s="39">
        <f t="shared" si="35"/>
        <v>0.25</v>
      </c>
      <c r="S431" s="13">
        <v>219</v>
      </c>
    </row>
    <row r="432" spans="1:19" ht="22.5" x14ac:dyDescent="0.25">
      <c r="A432" s="32" t="s">
        <v>478</v>
      </c>
      <c r="B432" s="33" t="s">
        <v>2473</v>
      </c>
      <c r="C432" s="32" t="s">
        <v>1</v>
      </c>
      <c r="D432" s="32" t="s">
        <v>3257</v>
      </c>
      <c r="E432" s="34">
        <f t="shared" si="38"/>
        <v>285</v>
      </c>
      <c r="F432" s="35" t="s">
        <v>24</v>
      </c>
      <c r="G432" s="34">
        <f t="shared" si="37"/>
        <v>71.44</v>
      </c>
      <c r="H432" s="36">
        <f t="shared" si="36"/>
        <v>89.3</v>
      </c>
      <c r="I432" s="36">
        <f t="shared" si="34"/>
        <v>25450.5</v>
      </c>
      <c r="J432" s="29" t="s">
        <v>3622</v>
      </c>
      <c r="K432" s="37">
        <v>71.44</v>
      </c>
      <c r="M432" s="38">
        <v>71.44</v>
      </c>
      <c r="N432" s="39">
        <f t="shared" si="35"/>
        <v>0.25</v>
      </c>
      <c r="S432" s="13">
        <v>285</v>
      </c>
    </row>
    <row r="433" spans="1:19" ht="30" customHeight="1" x14ac:dyDescent="0.25">
      <c r="A433" s="32" t="s">
        <v>479</v>
      </c>
      <c r="B433" s="33" t="s">
        <v>2474</v>
      </c>
      <c r="C433" s="32" t="s">
        <v>2930</v>
      </c>
      <c r="D433" s="32" t="s">
        <v>3258</v>
      </c>
      <c r="E433" s="34">
        <f t="shared" si="38"/>
        <v>1</v>
      </c>
      <c r="F433" s="35" t="s">
        <v>22</v>
      </c>
      <c r="G433" s="34">
        <f t="shared" si="37"/>
        <v>775.9</v>
      </c>
      <c r="H433" s="36">
        <f t="shared" si="36"/>
        <v>969.88</v>
      </c>
      <c r="I433" s="36">
        <f t="shared" si="34"/>
        <v>969.88</v>
      </c>
      <c r="J433" s="29" t="s">
        <v>3622</v>
      </c>
      <c r="K433" s="37">
        <v>775.9</v>
      </c>
      <c r="M433" s="38">
        <v>775.9</v>
      </c>
      <c r="N433" s="39">
        <f t="shared" si="35"/>
        <v>0.25</v>
      </c>
      <c r="S433" s="13">
        <v>1</v>
      </c>
    </row>
    <row r="434" spans="1:19" ht="22.5" x14ac:dyDescent="0.25">
      <c r="A434" s="32" t="s">
        <v>480</v>
      </c>
      <c r="B434" s="33" t="s">
        <v>2475</v>
      </c>
      <c r="C434" s="32" t="s">
        <v>2930</v>
      </c>
      <c r="D434" s="32" t="s">
        <v>3259</v>
      </c>
      <c r="E434" s="34">
        <f t="shared" si="38"/>
        <v>11</v>
      </c>
      <c r="F434" s="35" t="s">
        <v>22</v>
      </c>
      <c r="G434" s="34">
        <f t="shared" si="37"/>
        <v>25.48</v>
      </c>
      <c r="H434" s="36">
        <f t="shared" si="36"/>
        <v>31.85</v>
      </c>
      <c r="I434" s="36">
        <f t="shared" si="34"/>
        <v>350.35</v>
      </c>
      <c r="J434" s="29" t="s">
        <v>3622</v>
      </c>
      <c r="K434" s="37">
        <v>25.48</v>
      </c>
      <c r="M434" s="38">
        <v>25.48</v>
      </c>
      <c r="N434" s="39">
        <f t="shared" si="35"/>
        <v>0.25</v>
      </c>
      <c r="S434" s="13">
        <v>11</v>
      </c>
    </row>
    <row r="435" spans="1:19" ht="22.5" x14ac:dyDescent="0.25">
      <c r="A435" s="32" t="s">
        <v>481</v>
      </c>
      <c r="B435" s="33" t="s">
        <v>2476</v>
      </c>
      <c r="C435" s="32" t="s">
        <v>2930</v>
      </c>
      <c r="D435" s="32" t="s">
        <v>3260</v>
      </c>
      <c r="E435" s="34">
        <f t="shared" si="38"/>
        <v>33</v>
      </c>
      <c r="F435" s="35" t="s">
        <v>24</v>
      </c>
      <c r="G435" s="34">
        <f t="shared" si="37"/>
        <v>25.42</v>
      </c>
      <c r="H435" s="36">
        <f t="shared" si="36"/>
        <v>31.78</v>
      </c>
      <c r="I435" s="36">
        <f t="shared" si="34"/>
        <v>1048.74</v>
      </c>
      <c r="J435" s="29" t="s">
        <v>3622</v>
      </c>
      <c r="K435" s="37">
        <v>25.42</v>
      </c>
      <c r="M435" s="38">
        <v>25.42</v>
      </c>
      <c r="N435" s="39">
        <f t="shared" si="35"/>
        <v>0.25</v>
      </c>
      <c r="S435" s="13">
        <v>33</v>
      </c>
    </row>
    <row r="436" spans="1:19" x14ac:dyDescent="0.25">
      <c r="A436" s="32" t="s">
        <v>482</v>
      </c>
      <c r="B436" s="33" t="s">
        <v>2477</v>
      </c>
      <c r="C436" s="32" t="s">
        <v>2930</v>
      </c>
      <c r="D436" s="32" t="s">
        <v>3261</v>
      </c>
      <c r="E436" s="34">
        <f t="shared" si="38"/>
        <v>11</v>
      </c>
      <c r="F436" s="35" t="s">
        <v>22</v>
      </c>
      <c r="G436" s="34">
        <f t="shared" si="37"/>
        <v>56.51</v>
      </c>
      <c r="H436" s="36">
        <f t="shared" si="36"/>
        <v>70.64</v>
      </c>
      <c r="I436" s="36">
        <f t="shared" si="34"/>
        <v>777.04</v>
      </c>
      <c r="J436" s="29" t="s">
        <v>3622</v>
      </c>
      <c r="K436" s="37">
        <v>56.51</v>
      </c>
      <c r="M436" s="38">
        <v>56.51</v>
      </c>
      <c r="N436" s="39">
        <f t="shared" si="35"/>
        <v>0.25</v>
      </c>
      <c r="S436" s="13">
        <v>11</v>
      </c>
    </row>
    <row r="437" spans="1:19" ht="22.5" x14ac:dyDescent="0.25">
      <c r="A437" s="32" t="s">
        <v>483</v>
      </c>
      <c r="B437" s="33" t="s">
        <v>2475</v>
      </c>
      <c r="C437" s="32" t="s">
        <v>2930</v>
      </c>
      <c r="D437" s="32" t="s">
        <v>3259</v>
      </c>
      <c r="E437" s="34">
        <f t="shared" si="38"/>
        <v>8</v>
      </c>
      <c r="F437" s="35" t="s">
        <v>22</v>
      </c>
      <c r="G437" s="34">
        <f t="shared" si="37"/>
        <v>25.48</v>
      </c>
      <c r="H437" s="36">
        <f t="shared" si="36"/>
        <v>31.85</v>
      </c>
      <c r="I437" s="36">
        <f t="shared" si="34"/>
        <v>254.8</v>
      </c>
      <c r="J437" s="29" t="s">
        <v>3622</v>
      </c>
      <c r="K437" s="37">
        <v>25.48</v>
      </c>
      <c r="M437" s="38">
        <v>25.48</v>
      </c>
      <c r="N437" s="39">
        <f t="shared" si="35"/>
        <v>0.25</v>
      </c>
      <c r="S437" s="13">
        <v>8</v>
      </c>
    </row>
    <row r="438" spans="1:19" ht="22.5" x14ac:dyDescent="0.25">
      <c r="A438" s="32" t="s">
        <v>484</v>
      </c>
      <c r="B438" s="33" t="s">
        <v>2478</v>
      </c>
      <c r="C438" s="32" t="s">
        <v>1</v>
      </c>
      <c r="D438" s="32" t="s">
        <v>3262</v>
      </c>
      <c r="E438" s="34">
        <f t="shared" si="38"/>
        <v>22</v>
      </c>
      <c r="F438" s="35" t="s">
        <v>22</v>
      </c>
      <c r="G438" s="34">
        <f t="shared" si="37"/>
        <v>49.87</v>
      </c>
      <c r="H438" s="36">
        <f t="shared" si="36"/>
        <v>62.34</v>
      </c>
      <c r="I438" s="36">
        <f t="shared" si="34"/>
        <v>1371.48</v>
      </c>
      <c r="J438" s="29" t="s">
        <v>3622</v>
      </c>
      <c r="K438" s="37">
        <v>49.87</v>
      </c>
      <c r="M438" s="38">
        <v>49.87</v>
      </c>
      <c r="N438" s="39">
        <f t="shared" si="35"/>
        <v>0.25</v>
      </c>
      <c r="S438" s="13">
        <v>22</v>
      </c>
    </row>
    <row r="439" spans="1:19" ht="22.5" x14ac:dyDescent="0.25">
      <c r="A439" s="32" t="s">
        <v>485</v>
      </c>
      <c r="B439" s="33" t="s">
        <v>2328</v>
      </c>
      <c r="C439" s="32" t="s">
        <v>1</v>
      </c>
      <c r="D439" s="32" t="s">
        <v>3112</v>
      </c>
      <c r="E439" s="34">
        <f t="shared" si="38"/>
        <v>11</v>
      </c>
      <c r="F439" s="35" t="s">
        <v>22</v>
      </c>
      <c r="G439" s="34">
        <f t="shared" si="37"/>
        <v>285.82</v>
      </c>
      <c r="H439" s="36">
        <f t="shared" si="36"/>
        <v>357.28</v>
      </c>
      <c r="I439" s="36">
        <f t="shared" si="34"/>
        <v>3930.08</v>
      </c>
      <c r="J439" s="29" t="s">
        <v>3622</v>
      </c>
      <c r="K439" s="37">
        <v>285.82</v>
      </c>
      <c r="M439" s="38">
        <v>285.82</v>
      </c>
      <c r="N439" s="39">
        <f t="shared" si="35"/>
        <v>0.25</v>
      </c>
      <c r="S439" s="13">
        <v>11</v>
      </c>
    </row>
    <row r="440" spans="1:19" ht="22.5" x14ac:dyDescent="0.25">
      <c r="A440" s="32" t="s">
        <v>486</v>
      </c>
      <c r="B440" s="33" t="s">
        <v>2479</v>
      </c>
      <c r="C440" s="32" t="s">
        <v>1</v>
      </c>
      <c r="D440" s="32" t="s">
        <v>3263</v>
      </c>
      <c r="E440" s="34">
        <f t="shared" si="38"/>
        <v>5</v>
      </c>
      <c r="F440" s="35" t="s">
        <v>22</v>
      </c>
      <c r="G440" s="34">
        <f t="shared" si="37"/>
        <v>2890.08</v>
      </c>
      <c r="H440" s="36">
        <f t="shared" si="36"/>
        <v>3612.6</v>
      </c>
      <c r="I440" s="36">
        <f t="shared" si="34"/>
        <v>18063</v>
      </c>
      <c r="J440" s="29" t="s">
        <v>3622</v>
      </c>
      <c r="K440" s="37">
        <v>2890.08</v>
      </c>
      <c r="M440" s="38">
        <v>2890.08</v>
      </c>
      <c r="N440" s="39">
        <f t="shared" si="35"/>
        <v>0.25</v>
      </c>
      <c r="S440" s="13">
        <v>5</v>
      </c>
    </row>
    <row r="441" spans="1:19" ht="22.5" x14ac:dyDescent="0.25">
      <c r="A441" s="32" t="s">
        <v>487</v>
      </c>
      <c r="B441" s="33" t="s">
        <v>2480</v>
      </c>
      <c r="C441" s="32" t="s">
        <v>1</v>
      </c>
      <c r="D441" s="32" t="s">
        <v>3264</v>
      </c>
      <c r="E441" s="34">
        <f t="shared" si="38"/>
        <v>7</v>
      </c>
      <c r="F441" s="35" t="s">
        <v>22</v>
      </c>
      <c r="G441" s="34">
        <f t="shared" si="37"/>
        <v>4198.51</v>
      </c>
      <c r="H441" s="36">
        <f t="shared" si="36"/>
        <v>5248.14</v>
      </c>
      <c r="I441" s="36">
        <f t="shared" si="34"/>
        <v>36736.980000000003</v>
      </c>
      <c r="J441" s="29" t="s">
        <v>3622</v>
      </c>
      <c r="K441" s="37">
        <v>4198.51</v>
      </c>
      <c r="M441" s="38">
        <v>4198.51</v>
      </c>
      <c r="N441" s="39">
        <f t="shared" si="35"/>
        <v>0.25</v>
      </c>
      <c r="S441" s="13">
        <v>7</v>
      </c>
    </row>
    <row r="442" spans="1:19" ht="22.5" x14ac:dyDescent="0.25">
      <c r="A442" s="32" t="s">
        <v>488</v>
      </c>
      <c r="B442" s="33" t="s">
        <v>2481</v>
      </c>
      <c r="C442" s="32" t="s">
        <v>1</v>
      </c>
      <c r="D442" s="32" t="s">
        <v>3265</v>
      </c>
      <c r="E442" s="34">
        <f t="shared" si="38"/>
        <v>6</v>
      </c>
      <c r="F442" s="35" t="s">
        <v>22</v>
      </c>
      <c r="G442" s="34">
        <f t="shared" si="37"/>
        <v>5723.59</v>
      </c>
      <c r="H442" s="36">
        <f t="shared" si="36"/>
        <v>7154.49</v>
      </c>
      <c r="I442" s="36">
        <f t="shared" si="34"/>
        <v>42926.94</v>
      </c>
      <c r="J442" s="29" t="s">
        <v>3622</v>
      </c>
      <c r="K442" s="37">
        <v>5723.59</v>
      </c>
      <c r="M442" s="38">
        <v>5723.59</v>
      </c>
      <c r="N442" s="39">
        <f t="shared" si="35"/>
        <v>0.25</v>
      </c>
      <c r="S442" s="13">
        <v>6</v>
      </c>
    </row>
    <row r="443" spans="1:19" ht="22.5" x14ac:dyDescent="0.25">
      <c r="A443" s="32" t="s">
        <v>489</v>
      </c>
      <c r="B443" s="33" t="s">
        <v>2482</v>
      </c>
      <c r="C443" s="32" t="s">
        <v>1</v>
      </c>
      <c r="D443" s="32" t="s">
        <v>3266</v>
      </c>
      <c r="E443" s="34">
        <f t="shared" si="38"/>
        <v>9</v>
      </c>
      <c r="F443" s="35" t="s">
        <v>22</v>
      </c>
      <c r="G443" s="34">
        <f t="shared" si="37"/>
        <v>13406.07</v>
      </c>
      <c r="H443" s="36">
        <f t="shared" si="36"/>
        <v>16757.59</v>
      </c>
      <c r="I443" s="36">
        <f t="shared" si="34"/>
        <v>150818.31</v>
      </c>
      <c r="J443" s="29" t="s">
        <v>3622</v>
      </c>
      <c r="K443" s="37">
        <v>13406.07</v>
      </c>
      <c r="M443" s="38">
        <v>13406.07</v>
      </c>
      <c r="N443" s="39">
        <f t="shared" si="35"/>
        <v>0.25</v>
      </c>
      <c r="S443" s="13">
        <v>9</v>
      </c>
    </row>
    <row r="444" spans="1:19" x14ac:dyDescent="0.25">
      <c r="A444" s="24" t="s">
        <v>490</v>
      </c>
      <c r="B444" s="25" t="s">
        <v>2483</v>
      </c>
      <c r="C444" s="24"/>
      <c r="D444" s="24"/>
      <c r="E444" s="26"/>
      <c r="F444" s="27"/>
      <c r="G444" s="26"/>
      <c r="H444" s="28"/>
      <c r="I444" s="28">
        <f>SUM(I445:I592)</f>
        <v>659541.95000000019</v>
      </c>
      <c r="J444" s="29"/>
      <c r="K444" s="37"/>
      <c r="M444" s="38"/>
      <c r="N444" s="39"/>
      <c r="O444" s="28">
        <v>659541.94999999995</v>
      </c>
      <c r="P444" s="31">
        <f>I444-O444</f>
        <v>0</v>
      </c>
    </row>
    <row r="445" spans="1:19" ht="33.75" x14ac:dyDescent="0.25">
      <c r="A445" s="32" t="s">
        <v>491</v>
      </c>
      <c r="B445" s="33" t="s">
        <v>2170</v>
      </c>
      <c r="C445" s="32" t="s">
        <v>2930</v>
      </c>
      <c r="D445" s="32" t="s">
        <v>2954</v>
      </c>
      <c r="E445" s="34">
        <f t="shared" si="38"/>
        <v>256</v>
      </c>
      <c r="F445" s="35" t="s">
        <v>24</v>
      </c>
      <c r="G445" s="34">
        <f t="shared" si="37"/>
        <v>115.74</v>
      </c>
      <c r="H445" s="36">
        <f t="shared" si="36"/>
        <v>144.68</v>
      </c>
      <c r="I445" s="36">
        <f t="shared" si="34"/>
        <v>37038.080000000002</v>
      </c>
      <c r="J445" s="29" t="s">
        <v>3622</v>
      </c>
      <c r="K445" s="37">
        <v>115.74</v>
      </c>
      <c r="M445" s="38">
        <v>115.74</v>
      </c>
      <c r="N445" s="39">
        <f t="shared" si="35"/>
        <v>0.25</v>
      </c>
      <c r="S445" s="13">
        <v>256</v>
      </c>
    </row>
    <row r="446" spans="1:19" ht="22.5" x14ac:dyDescent="0.25">
      <c r="A446" s="32" t="s">
        <v>492</v>
      </c>
      <c r="B446" s="33" t="s">
        <v>2171</v>
      </c>
      <c r="C446" s="32" t="s">
        <v>1</v>
      </c>
      <c r="D446" s="32" t="s">
        <v>2955</v>
      </c>
      <c r="E446" s="34">
        <f t="shared" si="38"/>
        <v>169</v>
      </c>
      <c r="F446" s="35" t="s">
        <v>23</v>
      </c>
      <c r="G446" s="34">
        <f t="shared" si="37"/>
        <v>16.41</v>
      </c>
      <c r="H446" s="36">
        <f t="shared" si="36"/>
        <v>20.51</v>
      </c>
      <c r="I446" s="36">
        <f t="shared" si="34"/>
        <v>3466.19</v>
      </c>
      <c r="J446" s="29" t="s">
        <v>3622</v>
      </c>
      <c r="K446" s="37">
        <v>16.41</v>
      </c>
      <c r="M446" s="38">
        <v>16.41</v>
      </c>
      <c r="N446" s="39">
        <f t="shared" si="35"/>
        <v>0.25</v>
      </c>
      <c r="S446" s="13">
        <v>169</v>
      </c>
    </row>
    <row r="447" spans="1:19" ht="22.5" customHeight="1" x14ac:dyDescent="0.25">
      <c r="A447" s="32" t="s">
        <v>493</v>
      </c>
      <c r="B447" s="33" t="s">
        <v>2172</v>
      </c>
      <c r="C447" s="32" t="s">
        <v>1</v>
      </c>
      <c r="D447" s="32" t="s">
        <v>2956</v>
      </c>
      <c r="E447" s="34">
        <f t="shared" si="38"/>
        <v>968</v>
      </c>
      <c r="F447" s="35" t="s">
        <v>23</v>
      </c>
      <c r="G447" s="34">
        <f t="shared" si="37"/>
        <v>10.47</v>
      </c>
      <c r="H447" s="36">
        <f t="shared" si="36"/>
        <v>13.09</v>
      </c>
      <c r="I447" s="36">
        <f t="shared" si="34"/>
        <v>12671.12</v>
      </c>
      <c r="J447" s="29" t="s">
        <v>3622</v>
      </c>
      <c r="K447" s="37">
        <v>10.47</v>
      </c>
      <c r="M447" s="38">
        <v>10.47</v>
      </c>
      <c r="N447" s="39">
        <f t="shared" si="35"/>
        <v>0.25</v>
      </c>
      <c r="S447" s="13">
        <v>968</v>
      </c>
    </row>
    <row r="448" spans="1:19" ht="22.5" x14ac:dyDescent="0.25">
      <c r="A448" s="32" t="s">
        <v>494</v>
      </c>
      <c r="B448" s="33" t="s">
        <v>2173</v>
      </c>
      <c r="C448" s="32" t="s">
        <v>1</v>
      </c>
      <c r="D448" s="32" t="s">
        <v>2957</v>
      </c>
      <c r="E448" s="34">
        <f t="shared" si="38"/>
        <v>32.17</v>
      </c>
      <c r="F448" s="35" t="s">
        <v>19</v>
      </c>
      <c r="G448" s="34">
        <f t="shared" si="37"/>
        <v>44.5</v>
      </c>
      <c r="H448" s="36">
        <f t="shared" si="36"/>
        <v>55.63</v>
      </c>
      <c r="I448" s="36">
        <f t="shared" si="34"/>
        <v>1789.62</v>
      </c>
      <c r="J448" s="29" t="s">
        <v>3622</v>
      </c>
      <c r="K448" s="37">
        <v>44.5</v>
      </c>
      <c r="M448" s="38">
        <v>44.5</v>
      </c>
      <c r="N448" s="39">
        <f t="shared" si="35"/>
        <v>0.25</v>
      </c>
      <c r="S448" s="13">
        <v>32.17</v>
      </c>
    </row>
    <row r="449" spans="1:19" ht="22.5" x14ac:dyDescent="0.25">
      <c r="A449" s="32" t="s">
        <v>495</v>
      </c>
      <c r="B449" s="33" t="s">
        <v>2174</v>
      </c>
      <c r="C449" s="32" t="s">
        <v>1</v>
      </c>
      <c r="D449" s="32" t="s">
        <v>2958</v>
      </c>
      <c r="E449" s="34">
        <f t="shared" si="38"/>
        <v>32</v>
      </c>
      <c r="F449" s="35" t="s">
        <v>22</v>
      </c>
      <c r="G449" s="34">
        <f t="shared" si="37"/>
        <v>18.73</v>
      </c>
      <c r="H449" s="36">
        <f>ROUND(G449*(1+I$5),2)</f>
        <v>23.41</v>
      </c>
      <c r="I449" s="36">
        <f t="shared" si="34"/>
        <v>749.12</v>
      </c>
      <c r="J449" s="29" t="s">
        <v>3622</v>
      </c>
      <c r="K449" s="37">
        <v>18.73</v>
      </c>
      <c r="M449" s="38">
        <v>18.73</v>
      </c>
      <c r="N449" s="39">
        <f t="shared" si="35"/>
        <v>0.25</v>
      </c>
      <c r="S449" s="13">
        <v>32</v>
      </c>
    </row>
    <row r="450" spans="1:19" ht="22.5" x14ac:dyDescent="0.25">
      <c r="A450" s="32" t="s">
        <v>496</v>
      </c>
      <c r="B450" s="33" t="s">
        <v>2175</v>
      </c>
      <c r="C450" s="32" t="s">
        <v>1</v>
      </c>
      <c r="D450" s="32" t="s">
        <v>2959</v>
      </c>
      <c r="E450" s="34">
        <f t="shared" si="38"/>
        <v>4.9800000000000004</v>
      </c>
      <c r="F450" s="35" t="s">
        <v>19</v>
      </c>
      <c r="G450" s="34">
        <f t="shared" si="37"/>
        <v>100.91</v>
      </c>
      <c r="H450" s="36">
        <f>ROUND(G450*(1+I$5),2)</f>
        <v>126.14</v>
      </c>
      <c r="I450" s="36">
        <f t="shared" si="34"/>
        <v>628.17999999999995</v>
      </c>
      <c r="J450" s="29" t="s">
        <v>3622</v>
      </c>
      <c r="K450" s="37">
        <v>100.91</v>
      </c>
      <c r="M450" s="38">
        <v>100.91</v>
      </c>
      <c r="N450" s="39">
        <f t="shared" si="35"/>
        <v>0.25</v>
      </c>
      <c r="S450" s="13">
        <v>4.9800000000000004</v>
      </c>
    </row>
    <row r="451" spans="1:19" ht="22.5" x14ac:dyDescent="0.25">
      <c r="A451" s="32" t="s">
        <v>497</v>
      </c>
      <c r="B451" s="33" t="s">
        <v>2176</v>
      </c>
      <c r="C451" s="32" t="s">
        <v>1</v>
      </c>
      <c r="D451" s="32" t="s">
        <v>2960</v>
      </c>
      <c r="E451" s="34">
        <f t="shared" si="38"/>
        <v>19.91</v>
      </c>
      <c r="F451" s="35" t="s">
        <v>19</v>
      </c>
      <c r="G451" s="34">
        <f t="shared" si="37"/>
        <v>44.75</v>
      </c>
      <c r="H451" s="36">
        <f t="shared" si="36"/>
        <v>55.94</v>
      </c>
      <c r="I451" s="36">
        <f t="shared" si="34"/>
        <v>1113.77</v>
      </c>
      <c r="J451" s="29" t="s">
        <v>3622</v>
      </c>
      <c r="K451" s="37">
        <v>44.75</v>
      </c>
      <c r="M451" s="38">
        <v>44.75</v>
      </c>
      <c r="N451" s="39">
        <f t="shared" si="35"/>
        <v>0.25</v>
      </c>
      <c r="S451" s="13">
        <v>19.91</v>
      </c>
    </row>
    <row r="452" spans="1:19" ht="45" x14ac:dyDescent="0.25">
      <c r="A452" s="32" t="s">
        <v>498</v>
      </c>
      <c r="B452" s="33" t="s">
        <v>2177</v>
      </c>
      <c r="C452" s="32" t="s">
        <v>1</v>
      </c>
      <c r="D452" s="32" t="s">
        <v>2961</v>
      </c>
      <c r="E452" s="34">
        <f t="shared" si="38"/>
        <v>85.46</v>
      </c>
      <c r="F452" s="35" t="s">
        <v>19</v>
      </c>
      <c r="G452" s="34">
        <f t="shared" si="37"/>
        <v>8.9</v>
      </c>
      <c r="H452" s="36">
        <f t="shared" si="36"/>
        <v>11.13</v>
      </c>
      <c r="I452" s="36">
        <f t="shared" si="34"/>
        <v>951.17</v>
      </c>
      <c r="J452" s="29" t="s">
        <v>3622</v>
      </c>
      <c r="K452" s="37">
        <v>8.9</v>
      </c>
      <c r="M452" s="38">
        <v>8.9</v>
      </c>
      <c r="N452" s="39">
        <f t="shared" si="35"/>
        <v>0.25099999999999989</v>
      </c>
      <c r="S452" s="13">
        <v>85.46</v>
      </c>
    </row>
    <row r="453" spans="1:19" ht="22.5" x14ac:dyDescent="0.25">
      <c r="A453" s="32" t="s">
        <v>499</v>
      </c>
      <c r="B453" s="33" t="s">
        <v>2178</v>
      </c>
      <c r="C453" s="32" t="s">
        <v>1</v>
      </c>
      <c r="D453" s="32" t="s">
        <v>2962</v>
      </c>
      <c r="E453" s="34">
        <f t="shared" si="38"/>
        <v>17.78</v>
      </c>
      <c r="F453" s="35" t="s">
        <v>18</v>
      </c>
      <c r="G453" s="34">
        <f t="shared" si="37"/>
        <v>6.93</v>
      </c>
      <c r="H453" s="36">
        <f t="shared" si="36"/>
        <v>8.66</v>
      </c>
      <c r="I453" s="36">
        <f t="shared" si="34"/>
        <v>153.97</v>
      </c>
      <c r="J453" s="29" t="s">
        <v>3622</v>
      </c>
      <c r="K453" s="37">
        <v>6.93</v>
      </c>
      <c r="M453" s="38">
        <v>6.93</v>
      </c>
      <c r="N453" s="39">
        <f t="shared" si="35"/>
        <v>0.25</v>
      </c>
      <c r="S453" s="13">
        <v>17.78</v>
      </c>
    </row>
    <row r="454" spans="1:19" ht="22.5" x14ac:dyDescent="0.25">
      <c r="A454" s="32" t="s">
        <v>500</v>
      </c>
      <c r="B454" s="33" t="s">
        <v>2179</v>
      </c>
      <c r="C454" s="32" t="s">
        <v>1</v>
      </c>
      <c r="D454" s="32" t="s">
        <v>2963</v>
      </c>
      <c r="E454" s="34">
        <f t="shared" si="38"/>
        <v>0.89</v>
      </c>
      <c r="F454" s="35" t="s">
        <v>19</v>
      </c>
      <c r="G454" s="34">
        <f t="shared" si="37"/>
        <v>867.92</v>
      </c>
      <c r="H454" s="36">
        <f t="shared" si="36"/>
        <v>1084.9000000000001</v>
      </c>
      <c r="I454" s="36">
        <f t="shared" si="34"/>
        <v>965.56</v>
      </c>
      <c r="J454" s="29" t="s">
        <v>3622</v>
      </c>
      <c r="K454" s="37">
        <v>867.92</v>
      </c>
      <c r="M454" s="38">
        <v>867.92</v>
      </c>
      <c r="N454" s="39">
        <f t="shared" si="35"/>
        <v>0.25</v>
      </c>
      <c r="S454" s="13">
        <v>0.89</v>
      </c>
    </row>
    <row r="455" spans="1:19" ht="22.5" x14ac:dyDescent="0.25">
      <c r="A455" s="32" t="s">
        <v>501</v>
      </c>
      <c r="B455" s="33" t="s">
        <v>2180</v>
      </c>
      <c r="C455" s="32" t="s">
        <v>1</v>
      </c>
      <c r="D455" s="32" t="s">
        <v>2964</v>
      </c>
      <c r="E455" s="34">
        <f t="shared" si="38"/>
        <v>72.64</v>
      </c>
      <c r="F455" s="35" t="s">
        <v>18</v>
      </c>
      <c r="G455" s="34">
        <f t="shared" si="37"/>
        <v>82.91</v>
      </c>
      <c r="H455" s="36">
        <f t="shared" si="36"/>
        <v>103.64</v>
      </c>
      <c r="I455" s="36">
        <f t="shared" si="34"/>
        <v>7528.41</v>
      </c>
      <c r="J455" s="29" t="s">
        <v>3622</v>
      </c>
      <c r="K455" s="37">
        <v>82.91</v>
      </c>
      <c r="M455" s="38">
        <v>82.91</v>
      </c>
      <c r="N455" s="39">
        <f t="shared" si="35"/>
        <v>0.25</v>
      </c>
      <c r="S455" s="13">
        <v>72.64</v>
      </c>
    </row>
    <row r="456" spans="1:19" ht="23.25" customHeight="1" x14ac:dyDescent="0.25">
      <c r="A456" s="32" t="s">
        <v>502</v>
      </c>
      <c r="B456" s="33" t="s">
        <v>2181</v>
      </c>
      <c r="C456" s="32" t="s">
        <v>1</v>
      </c>
      <c r="D456" s="32" t="s">
        <v>2965</v>
      </c>
      <c r="E456" s="34">
        <f t="shared" si="38"/>
        <v>25</v>
      </c>
      <c r="F456" s="35" t="s">
        <v>23</v>
      </c>
      <c r="G456" s="34">
        <f t="shared" si="37"/>
        <v>20.8</v>
      </c>
      <c r="H456" s="36">
        <f t="shared" si="36"/>
        <v>26</v>
      </c>
      <c r="I456" s="36">
        <f t="shared" si="34"/>
        <v>650</v>
      </c>
      <c r="J456" s="29" t="s">
        <v>3622</v>
      </c>
      <c r="K456" s="37">
        <v>20.8</v>
      </c>
      <c r="M456" s="38">
        <v>20.8</v>
      </c>
      <c r="N456" s="39">
        <f t="shared" si="35"/>
        <v>0.25</v>
      </c>
      <c r="S456" s="13">
        <v>25</v>
      </c>
    </row>
    <row r="457" spans="1:19" ht="23.25" customHeight="1" x14ac:dyDescent="0.25">
      <c r="A457" s="32" t="s">
        <v>503</v>
      </c>
      <c r="B457" s="33" t="s">
        <v>2182</v>
      </c>
      <c r="C457" s="32" t="s">
        <v>1</v>
      </c>
      <c r="D457" s="32" t="s">
        <v>2966</v>
      </c>
      <c r="E457" s="34">
        <f t="shared" si="38"/>
        <v>12</v>
      </c>
      <c r="F457" s="35" t="s">
        <v>23</v>
      </c>
      <c r="G457" s="34">
        <f t="shared" si="37"/>
        <v>18.41</v>
      </c>
      <c r="H457" s="36">
        <f t="shared" si="36"/>
        <v>23.01</v>
      </c>
      <c r="I457" s="36">
        <f t="shared" si="34"/>
        <v>276.12</v>
      </c>
      <c r="J457" s="29" t="s">
        <v>3622</v>
      </c>
      <c r="K457" s="37">
        <v>18.41</v>
      </c>
      <c r="M457" s="38">
        <v>18.41</v>
      </c>
      <c r="N457" s="39">
        <f t="shared" si="35"/>
        <v>0.25</v>
      </c>
      <c r="S457" s="13">
        <v>12</v>
      </c>
    </row>
    <row r="458" spans="1:19" ht="23.25" customHeight="1" x14ac:dyDescent="0.25">
      <c r="A458" s="32" t="s">
        <v>504</v>
      </c>
      <c r="B458" s="33" t="s">
        <v>2183</v>
      </c>
      <c r="C458" s="32" t="s">
        <v>1</v>
      </c>
      <c r="D458" s="32" t="s">
        <v>2967</v>
      </c>
      <c r="E458" s="34">
        <f t="shared" si="38"/>
        <v>680</v>
      </c>
      <c r="F458" s="35" t="s">
        <v>23</v>
      </c>
      <c r="G458" s="34">
        <f t="shared" si="37"/>
        <v>14.16</v>
      </c>
      <c r="H458" s="36">
        <f t="shared" si="36"/>
        <v>17.7</v>
      </c>
      <c r="I458" s="36">
        <f t="shared" si="34"/>
        <v>12036</v>
      </c>
      <c r="J458" s="29" t="s">
        <v>3622</v>
      </c>
      <c r="K458" s="37">
        <v>14.16</v>
      </c>
      <c r="M458" s="38">
        <v>14.16</v>
      </c>
      <c r="N458" s="39">
        <f t="shared" si="35"/>
        <v>0.25</v>
      </c>
      <c r="S458" s="13">
        <v>680</v>
      </c>
    </row>
    <row r="459" spans="1:19" ht="22.5" x14ac:dyDescent="0.25">
      <c r="A459" s="32" t="s">
        <v>505</v>
      </c>
      <c r="B459" s="33" t="s">
        <v>2184</v>
      </c>
      <c r="C459" s="32" t="s">
        <v>1</v>
      </c>
      <c r="D459" s="32" t="s">
        <v>2968</v>
      </c>
      <c r="E459" s="34">
        <f t="shared" si="38"/>
        <v>157</v>
      </c>
      <c r="F459" s="35" t="s">
        <v>23</v>
      </c>
      <c r="G459" s="34">
        <f t="shared" si="37"/>
        <v>10.74</v>
      </c>
      <c r="H459" s="36">
        <f t="shared" si="36"/>
        <v>13.43</v>
      </c>
      <c r="I459" s="36">
        <f t="shared" si="34"/>
        <v>2108.5100000000002</v>
      </c>
      <c r="J459" s="29" t="s">
        <v>3622</v>
      </c>
      <c r="K459" s="37">
        <v>10.74</v>
      </c>
      <c r="M459" s="38">
        <v>10.74</v>
      </c>
      <c r="N459" s="39">
        <f t="shared" si="35"/>
        <v>0.25</v>
      </c>
      <c r="S459" s="13">
        <v>157</v>
      </c>
    </row>
    <row r="460" spans="1:19" ht="22.5" x14ac:dyDescent="0.25">
      <c r="A460" s="32" t="s">
        <v>506</v>
      </c>
      <c r="B460" s="33" t="s">
        <v>2197</v>
      </c>
      <c r="C460" s="32" t="s">
        <v>1</v>
      </c>
      <c r="D460" s="32" t="s">
        <v>2981</v>
      </c>
      <c r="E460" s="34">
        <f t="shared" si="38"/>
        <v>192</v>
      </c>
      <c r="F460" s="35" t="s">
        <v>23</v>
      </c>
      <c r="G460" s="34">
        <f t="shared" si="37"/>
        <v>10.02</v>
      </c>
      <c r="H460" s="36">
        <f t="shared" si="36"/>
        <v>12.53</v>
      </c>
      <c r="I460" s="36">
        <f t="shared" si="34"/>
        <v>2405.7600000000002</v>
      </c>
      <c r="J460" s="29" t="s">
        <v>3622</v>
      </c>
      <c r="K460" s="37">
        <v>10.02</v>
      </c>
      <c r="M460" s="38">
        <v>10.02</v>
      </c>
      <c r="N460" s="39">
        <f t="shared" si="35"/>
        <v>0.25</v>
      </c>
      <c r="S460" s="13">
        <v>192</v>
      </c>
    </row>
    <row r="461" spans="1:19" ht="22.5" x14ac:dyDescent="0.25">
      <c r="A461" s="32" t="s">
        <v>507</v>
      </c>
      <c r="B461" s="33" t="s">
        <v>2186</v>
      </c>
      <c r="C461" s="32" t="s">
        <v>1</v>
      </c>
      <c r="D461" s="32" t="s">
        <v>2970</v>
      </c>
      <c r="E461" s="34">
        <f t="shared" si="38"/>
        <v>13.15</v>
      </c>
      <c r="F461" s="35" t="s">
        <v>19</v>
      </c>
      <c r="G461" s="34">
        <f t="shared" si="37"/>
        <v>826.87</v>
      </c>
      <c r="H461" s="36">
        <f t="shared" si="36"/>
        <v>1033.5899999999999</v>
      </c>
      <c r="I461" s="36">
        <f t="shared" ref="I461:I524" si="39">ROUND(E461*H461,2)</f>
        <v>13591.71</v>
      </c>
      <c r="J461" s="29" t="s">
        <v>3622</v>
      </c>
      <c r="K461" s="37">
        <v>826.87</v>
      </c>
      <c r="M461" s="38">
        <v>826.87</v>
      </c>
      <c r="N461" s="39">
        <f t="shared" ref="N461:N524" si="40">ROUND(H461/G461,3)-1</f>
        <v>0.25</v>
      </c>
      <c r="S461" s="13">
        <v>13.15</v>
      </c>
    </row>
    <row r="462" spans="1:19" ht="45" x14ac:dyDescent="0.25">
      <c r="A462" s="32" t="s">
        <v>508</v>
      </c>
      <c r="B462" s="33" t="s">
        <v>2187</v>
      </c>
      <c r="C462" s="32" t="s">
        <v>1</v>
      </c>
      <c r="D462" s="32" t="s">
        <v>2971</v>
      </c>
      <c r="E462" s="34">
        <f t="shared" si="38"/>
        <v>95.91</v>
      </c>
      <c r="F462" s="35" t="s">
        <v>19</v>
      </c>
      <c r="G462" s="34">
        <f t="shared" si="37"/>
        <v>20.39</v>
      </c>
      <c r="H462" s="36">
        <f t="shared" ref="H462:H525" si="41">ROUND(G462*(1+I$5),2)</f>
        <v>25.49</v>
      </c>
      <c r="I462" s="36">
        <f t="shared" si="39"/>
        <v>2444.75</v>
      </c>
      <c r="J462" s="29" t="s">
        <v>3622</v>
      </c>
      <c r="K462" s="37">
        <v>20.39</v>
      </c>
      <c r="M462" s="38">
        <v>20.39</v>
      </c>
      <c r="N462" s="39">
        <f t="shared" si="40"/>
        <v>0.25</v>
      </c>
      <c r="S462" s="13">
        <v>95.91</v>
      </c>
    </row>
    <row r="463" spans="1:19" ht="33.75" x14ac:dyDescent="0.25">
      <c r="A463" s="32" t="s">
        <v>509</v>
      </c>
      <c r="B463" s="33" t="s">
        <v>2188</v>
      </c>
      <c r="C463" s="32" t="s">
        <v>1</v>
      </c>
      <c r="D463" s="32" t="s">
        <v>2972</v>
      </c>
      <c r="E463" s="34">
        <f t="shared" si="38"/>
        <v>18.77</v>
      </c>
      <c r="F463" s="35" t="s">
        <v>19</v>
      </c>
      <c r="G463" s="34">
        <f t="shared" si="37"/>
        <v>7.25</v>
      </c>
      <c r="H463" s="36">
        <f t="shared" si="41"/>
        <v>9.06</v>
      </c>
      <c r="I463" s="36">
        <f t="shared" si="39"/>
        <v>170.06</v>
      </c>
      <c r="J463" s="29" t="s">
        <v>3622</v>
      </c>
      <c r="K463" s="37">
        <v>7.25</v>
      </c>
      <c r="M463" s="38">
        <v>7.25</v>
      </c>
      <c r="N463" s="39">
        <f t="shared" si="40"/>
        <v>0.25</v>
      </c>
      <c r="S463" s="13">
        <v>18.77</v>
      </c>
    </row>
    <row r="464" spans="1:19" ht="22.5" x14ac:dyDescent="0.25">
      <c r="A464" s="32" t="s">
        <v>510</v>
      </c>
      <c r="B464" s="33" t="s">
        <v>2189</v>
      </c>
      <c r="C464" s="32" t="s">
        <v>1</v>
      </c>
      <c r="D464" s="32" t="s">
        <v>2973</v>
      </c>
      <c r="E464" s="34">
        <f t="shared" si="38"/>
        <v>562.97</v>
      </c>
      <c r="F464" s="35" t="s">
        <v>20</v>
      </c>
      <c r="G464" s="34">
        <f t="shared" si="37"/>
        <v>2.58</v>
      </c>
      <c r="H464" s="36">
        <f t="shared" si="41"/>
        <v>3.23</v>
      </c>
      <c r="I464" s="36">
        <f t="shared" si="39"/>
        <v>1818.39</v>
      </c>
      <c r="J464" s="29" t="s">
        <v>3622</v>
      </c>
      <c r="K464" s="37">
        <v>2.58</v>
      </c>
      <c r="M464" s="38">
        <v>2.58</v>
      </c>
      <c r="N464" s="39">
        <f t="shared" si="40"/>
        <v>0.252</v>
      </c>
      <c r="S464" s="13">
        <v>562.97</v>
      </c>
    </row>
    <row r="465" spans="1:19" ht="27.75" customHeight="1" x14ac:dyDescent="0.25">
      <c r="A465" s="32" t="s">
        <v>511</v>
      </c>
      <c r="B465" s="33" t="s">
        <v>2190</v>
      </c>
      <c r="C465" s="32" t="s">
        <v>1</v>
      </c>
      <c r="D465" s="32" t="s">
        <v>2974</v>
      </c>
      <c r="E465" s="34">
        <f t="shared" si="38"/>
        <v>11.6</v>
      </c>
      <c r="F465" s="35" t="s">
        <v>18</v>
      </c>
      <c r="G465" s="34">
        <f t="shared" si="37"/>
        <v>42.85</v>
      </c>
      <c r="H465" s="36">
        <f t="shared" si="41"/>
        <v>53.56</v>
      </c>
      <c r="I465" s="36">
        <f t="shared" si="39"/>
        <v>621.29999999999995</v>
      </c>
      <c r="J465" s="29" t="s">
        <v>3622</v>
      </c>
      <c r="K465" s="37">
        <v>42.85</v>
      </c>
      <c r="M465" s="38">
        <v>42.85</v>
      </c>
      <c r="N465" s="39">
        <f t="shared" si="40"/>
        <v>0.25</v>
      </c>
      <c r="S465" s="13">
        <v>11.6</v>
      </c>
    </row>
    <row r="466" spans="1:19" ht="22.5" x14ac:dyDescent="0.25">
      <c r="A466" s="32" t="s">
        <v>512</v>
      </c>
      <c r="B466" s="33" t="s">
        <v>2191</v>
      </c>
      <c r="C466" s="32" t="s">
        <v>1</v>
      </c>
      <c r="D466" s="32" t="s">
        <v>2975</v>
      </c>
      <c r="E466" s="34">
        <f t="shared" si="38"/>
        <v>1.56</v>
      </c>
      <c r="F466" s="35" t="s">
        <v>19</v>
      </c>
      <c r="G466" s="34">
        <f t="shared" si="37"/>
        <v>110.9</v>
      </c>
      <c r="H466" s="36">
        <f t="shared" si="41"/>
        <v>138.63</v>
      </c>
      <c r="I466" s="36">
        <f t="shared" si="39"/>
        <v>216.26</v>
      </c>
      <c r="J466" s="29" t="s">
        <v>3622</v>
      </c>
      <c r="K466" s="37">
        <v>110.9</v>
      </c>
      <c r="M466" s="38">
        <v>110.9</v>
      </c>
      <c r="N466" s="39">
        <f t="shared" si="40"/>
        <v>0.25</v>
      </c>
      <c r="S466" s="13">
        <v>1.56</v>
      </c>
    </row>
    <row r="467" spans="1:19" ht="22.5" x14ac:dyDescent="0.25">
      <c r="A467" s="32" t="s">
        <v>513</v>
      </c>
      <c r="B467" s="33" t="s">
        <v>2192</v>
      </c>
      <c r="C467" s="32" t="s">
        <v>1</v>
      </c>
      <c r="D467" s="32" t="s">
        <v>2976</v>
      </c>
      <c r="E467" s="34">
        <f t="shared" si="38"/>
        <v>6.23</v>
      </c>
      <c r="F467" s="35" t="s">
        <v>19</v>
      </c>
      <c r="G467" s="34">
        <f t="shared" si="37"/>
        <v>57.43</v>
      </c>
      <c r="H467" s="36">
        <f t="shared" si="41"/>
        <v>71.790000000000006</v>
      </c>
      <c r="I467" s="36">
        <f t="shared" si="39"/>
        <v>447.25</v>
      </c>
      <c r="J467" s="29" t="s">
        <v>3622</v>
      </c>
      <c r="K467" s="37">
        <v>57.43</v>
      </c>
      <c r="M467" s="38">
        <v>57.43</v>
      </c>
      <c r="N467" s="39">
        <f t="shared" si="40"/>
        <v>0.25</v>
      </c>
      <c r="S467" s="13">
        <v>6.23</v>
      </c>
    </row>
    <row r="468" spans="1:19" ht="22.5" x14ac:dyDescent="0.25">
      <c r="A468" s="32" t="s">
        <v>514</v>
      </c>
      <c r="B468" s="33" t="s">
        <v>2179</v>
      </c>
      <c r="C468" s="32" t="s">
        <v>1</v>
      </c>
      <c r="D468" s="32" t="s">
        <v>2963</v>
      </c>
      <c r="E468" s="34">
        <f t="shared" si="38"/>
        <v>0.99</v>
      </c>
      <c r="F468" s="35" t="s">
        <v>19</v>
      </c>
      <c r="G468" s="34">
        <f t="shared" si="37"/>
        <v>867.92</v>
      </c>
      <c r="H468" s="36">
        <f t="shared" si="41"/>
        <v>1084.9000000000001</v>
      </c>
      <c r="I468" s="36">
        <f t="shared" si="39"/>
        <v>1074.05</v>
      </c>
      <c r="J468" s="29" t="s">
        <v>3622</v>
      </c>
      <c r="K468" s="37">
        <v>867.92</v>
      </c>
      <c r="M468" s="38">
        <v>867.92</v>
      </c>
      <c r="N468" s="39">
        <f t="shared" si="40"/>
        <v>0.25</v>
      </c>
      <c r="S468" s="13">
        <v>0.99</v>
      </c>
    </row>
    <row r="469" spans="1:19" ht="22.5" x14ac:dyDescent="0.25">
      <c r="A469" s="32" t="s">
        <v>515</v>
      </c>
      <c r="B469" s="33" t="s">
        <v>2178</v>
      </c>
      <c r="C469" s="32" t="s">
        <v>1</v>
      </c>
      <c r="D469" s="32" t="s">
        <v>2962</v>
      </c>
      <c r="E469" s="34">
        <f t="shared" si="38"/>
        <v>19.75</v>
      </c>
      <c r="F469" s="35" t="s">
        <v>18</v>
      </c>
      <c r="G469" s="34">
        <f t="shared" si="37"/>
        <v>6.93</v>
      </c>
      <c r="H469" s="36">
        <f t="shared" si="41"/>
        <v>8.66</v>
      </c>
      <c r="I469" s="36">
        <f t="shared" si="39"/>
        <v>171.04</v>
      </c>
      <c r="J469" s="29" t="s">
        <v>3622</v>
      </c>
      <c r="K469" s="37">
        <v>6.93</v>
      </c>
      <c r="M469" s="38">
        <v>6.93</v>
      </c>
      <c r="N469" s="39">
        <f t="shared" si="40"/>
        <v>0.25</v>
      </c>
      <c r="S469" s="13">
        <v>19.75</v>
      </c>
    </row>
    <row r="470" spans="1:19" ht="22.5" x14ac:dyDescent="0.25">
      <c r="A470" s="32" t="s">
        <v>516</v>
      </c>
      <c r="B470" s="33" t="s">
        <v>2193</v>
      </c>
      <c r="C470" s="32" t="s">
        <v>1</v>
      </c>
      <c r="D470" s="32" t="s">
        <v>2977</v>
      </c>
      <c r="E470" s="34">
        <f t="shared" si="38"/>
        <v>119</v>
      </c>
      <c r="F470" s="35" t="s">
        <v>23</v>
      </c>
      <c r="G470" s="34">
        <f t="shared" si="37"/>
        <v>17.25</v>
      </c>
      <c r="H470" s="36">
        <f t="shared" si="41"/>
        <v>21.56</v>
      </c>
      <c r="I470" s="36">
        <f t="shared" si="39"/>
        <v>2565.64</v>
      </c>
      <c r="J470" s="29" t="s">
        <v>3622</v>
      </c>
      <c r="K470" s="37">
        <v>17.25</v>
      </c>
      <c r="M470" s="38">
        <v>17.25</v>
      </c>
      <c r="N470" s="39">
        <f t="shared" si="40"/>
        <v>0.25</v>
      </c>
      <c r="S470" s="13">
        <v>119</v>
      </c>
    </row>
    <row r="471" spans="1:19" ht="22.5" x14ac:dyDescent="0.25">
      <c r="A471" s="32" t="s">
        <v>517</v>
      </c>
      <c r="B471" s="33" t="s">
        <v>2194</v>
      </c>
      <c r="C471" s="32" t="s">
        <v>1</v>
      </c>
      <c r="D471" s="32" t="s">
        <v>2978</v>
      </c>
      <c r="E471" s="34">
        <f t="shared" si="38"/>
        <v>9</v>
      </c>
      <c r="F471" s="35" t="s">
        <v>23</v>
      </c>
      <c r="G471" s="34">
        <f t="shared" si="37"/>
        <v>15.73</v>
      </c>
      <c r="H471" s="36">
        <f t="shared" si="41"/>
        <v>19.66</v>
      </c>
      <c r="I471" s="36">
        <f t="shared" si="39"/>
        <v>176.94</v>
      </c>
      <c r="J471" s="29" t="s">
        <v>3622</v>
      </c>
      <c r="K471" s="37">
        <v>15.73</v>
      </c>
      <c r="M471" s="38">
        <v>15.73</v>
      </c>
      <c r="N471" s="39">
        <f t="shared" si="40"/>
        <v>0.25</v>
      </c>
      <c r="S471" s="13">
        <v>9</v>
      </c>
    </row>
    <row r="472" spans="1:19" ht="22.5" x14ac:dyDescent="0.25">
      <c r="A472" s="32" t="s">
        <v>518</v>
      </c>
      <c r="B472" s="33" t="s">
        <v>2195</v>
      </c>
      <c r="C472" s="32" t="s">
        <v>1</v>
      </c>
      <c r="D472" s="32" t="s">
        <v>2979</v>
      </c>
      <c r="E472" s="34">
        <f t="shared" si="38"/>
        <v>52</v>
      </c>
      <c r="F472" s="35" t="s">
        <v>23</v>
      </c>
      <c r="G472" s="34">
        <f t="shared" si="37"/>
        <v>14.37</v>
      </c>
      <c r="H472" s="36">
        <f t="shared" si="41"/>
        <v>17.96</v>
      </c>
      <c r="I472" s="36">
        <f t="shared" si="39"/>
        <v>933.92</v>
      </c>
      <c r="J472" s="29" t="s">
        <v>3622</v>
      </c>
      <c r="K472" s="37">
        <v>14.37</v>
      </c>
      <c r="M472" s="38">
        <v>14.37</v>
      </c>
      <c r="N472" s="39">
        <f t="shared" si="40"/>
        <v>0.25</v>
      </c>
      <c r="S472" s="13">
        <v>52</v>
      </c>
    </row>
    <row r="473" spans="1:19" ht="22.5" x14ac:dyDescent="0.25">
      <c r="A473" s="32" t="s">
        <v>519</v>
      </c>
      <c r="B473" s="33" t="s">
        <v>2196</v>
      </c>
      <c r="C473" s="32" t="s">
        <v>1</v>
      </c>
      <c r="D473" s="32" t="s">
        <v>2980</v>
      </c>
      <c r="E473" s="34">
        <f t="shared" si="38"/>
        <v>332</v>
      </c>
      <c r="F473" s="35" t="s">
        <v>23</v>
      </c>
      <c r="G473" s="34">
        <f t="shared" si="37"/>
        <v>12.72</v>
      </c>
      <c r="H473" s="36">
        <f t="shared" si="41"/>
        <v>15.9</v>
      </c>
      <c r="I473" s="36">
        <f t="shared" si="39"/>
        <v>5278.8</v>
      </c>
      <c r="J473" s="29" t="s">
        <v>3622</v>
      </c>
      <c r="K473" s="37">
        <v>12.72</v>
      </c>
      <c r="M473" s="38">
        <v>12.72</v>
      </c>
      <c r="N473" s="39">
        <f t="shared" si="40"/>
        <v>0.25</v>
      </c>
      <c r="S473" s="13">
        <v>332</v>
      </c>
    </row>
    <row r="474" spans="1:19" ht="22.5" x14ac:dyDescent="0.25">
      <c r="A474" s="32" t="s">
        <v>520</v>
      </c>
      <c r="B474" s="33" t="s">
        <v>2184</v>
      </c>
      <c r="C474" s="32" t="s">
        <v>1</v>
      </c>
      <c r="D474" s="32" t="s">
        <v>2968</v>
      </c>
      <c r="E474" s="34">
        <f t="shared" si="38"/>
        <v>33</v>
      </c>
      <c r="F474" s="35" t="s">
        <v>23</v>
      </c>
      <c r="G474" s="34">
        <f t="shared" si="37"/>
        <v>10.74</v>
      </c>
      <c r="H474" s="36">
        <f t="shared" si="41"/>
        <v>13.43</v>
      </c>
      <c r="I474" s="36">
        <f t="shared" si="39"/>
        <v>443.19</v>
      </c>
      <c r="J474" s="29" t="s">
        <v>3622</v>
      </c>
      <c r="K474" s="37">
        <v>10.74</v>
      </c>
      <c r="M474" s="38">
        <v>10.74</v>
      </c>
      <c r="N474" s="39">
        <f t="shared" si="40"/>
        <v>0.25</v>
      </c>
      <c r="S474" s="13">
        <v>33</v>
      </c>
    </row>
    <row r="475" spans="1:19" ht="22.5" x14ac:dyDescent="0.25">
      <c r="A475" s="32" t="s">
        <v>521</v>
      </c>
      <c r="B475" s="33" t="s">
        <v>2198</v>
      </c>
      <c r="C475" s="32" t="s">
        <v>1</v>
      </c>
      <c r="D475" s="32" t="s">
        <v>2982</v>
      </c>
      <c r="E475" s="34">
        <f t="shared" si="38"/>
        <v>114</v>
      </c>
      <c r="F475" s="35" t="s">
        <v>18</v>
      </c>
      <c r="G475" s="34">
        <f t="shared" si="37"/>
        <v>71.78</v>
      </c>
      <c r="H475" s="36">
        <f t="shared" si="41"/>
        <v>89.73</v>
      </c>
      <c r="I475" s="36">
        <f t="shared" si="39"/>
        <v>10229.219999999999</v>
      </c>
      <c r="J475" s="29" t="s">
        <v>3622</v>
      </c>
      <c r="K475" s="37">
        <v>71.78</v>
      </c>
      <c r="M475" s="38">
        <v>71.78</v>
      </c>
      <c r="N475" s="39">
        <f t="shared" si="40"/>
        <v>0.25</v>
      </c>
      <c r="S475" s="13">
        <v>114</v>
      </c>
    </row>
    <row r="476" spans="1:19" ht="22.5" x14ac:dyDescent="0.25">
      <c r="A476" s="32" t="s">
        <v>522</v>
      </c>
      <c r="B476" s="33" t="s">
        <v>2186</v>
      </c>
      <c r="C476" s="32" t="s">
        <v>1</v>
      </c>
      <c r="D476" s="32" t="s">
        <v>2970</v>
      </c>
      <c r="E476" s="34">
        <f t="shared" si="38"/>
        <v>7.9</v>
      </c>
      <c r="F476" s="35" t="s">
        <v>19</v>
      </c>
      <c r="G476" s="34">
        <f t="shared" si="37"/>
        <v>826.87</v>
      </c>
      <c r="H476" s="36">
        <f t="shared" si="41"/>
        <v>1033.5899999999999</v>
      </c>
      <c r="I476" s="36">
        <f t="shared" si="39"/>
        <v>8165.36</v>
      </c>
      <c r="J476" s="29" t="s">
        <v>3622</v>
      </c>
      <c r="K476" s="37">
        <v>826.87</v>
      </c>
      <c r="M476" s="38">
        <v>826.87</v>
      </c>
      <c r="N476" s="39">
        <f t="shared" si="40"/>
        <v>0.25</v>
      </c>
      <c r="S476" s="13">
        <v>7.9</v>
      </c>
    </row>
    <row r="477" spans="1:19" ht="33.75" x14ac:dyDescent="0.25">
      <c r="A477" s="32" t="s">
        <v>523</v>
      </c>
      <c r="B477" s="33" t="s">
        <v>2188</v>
      </c>
      <c r="C477" s="32" t="s">
        <v>1</v>
      </c>
      <c r="D477" s="32" t="s">
        <v>2972</v>
      </c>
      <c r="E477" s="34">
        <f t="shared" si="38"/>
        <v>10.119999999999999</v>
      </c>
      <c r="F477" s="35" t="s">
        <v>19</v>
      </c>
      <c r="G477" s="34">
        <f t="shared" ref="G477:G540" si="42">ROUND(K477*(100%-I$7),2)</f>
        <v>7.25</v>
      </c>
      <c r="H477" s="36">
        <f t="shared" si="41"/>
        <v>9.06</v>
      </c>
      <c r="I477" s="36">
        <f t="shared" si="39"/>
        <v>91.69</v>
      </c>
      <c r="J477" s="29" t="s">
        <v>3622</v>
      </c>
      <c r="K477" s="37">
        <v>7.25</v>
      </c>
      <c r="M477" s="38">
        <v>7.25</v>
      </c>
      <c r="N477" s="39">
        <f t="shared" si="40"/>
        <v>0.25</v>
      </c>
      <c r="S477" s="13">
        <v>10.119999999999999</v>
      </c>
    </row>
    <row r="478" spans="1:19" ht="22.5" x14ac:dyDescent="0.25">
      <c r="A478" s="32" t="s">
        <v>524</v>
      </c>
      <c r="B478" s="33" t="s">
        <v>2189</v>
      </c>
      <c r="C478" s="32" t="s">
        <v>1</v>
      </c>
      <c r="D478" s="32" t="s">
        <v>2973</v>
      </c>
      <c r="E478" s="34">
        <f t="shared" si="38"/>
        <v>303.70999999999998</v>
      </c>
      <c r="F478" s="35" t="s">
        <v>20</v>
      </c>
      <c r="G478" s="34">
        <f t="shared" si="42"/>
        <v>2.58</v>
      </c>
      <c r="H478" s="36">
        <f t="shared" si="41"/>
        <v>3.23</v>
      </c>
      <c r="I478" s="36">
        <f t="shared" si="39"/>
        <v>980.98</v>
      </c>
      <c r="J478" s="29" t="s">
        <v>3622</v>
      </c>
      <c r="K478" s="37">
        <v>2.58</v>
      </c>
      <c r="M478" s="38">
        <v>2.58</v>
      </c>
      <c r="N478" s="39">
        <f t="shared" si="40"/>
        <v>0.252</v>
      </c>
      <c r="S478" s="13">
        <v>303.70999999999998</v>
      </c>
    </row>
    <row r="479" spans="1:19" ht="25.5" customHeight="1" x14ac:dyDescent="0.25">
      <c r="A479" s="32" t="s">
        <v>525</v>
      </c>
      <c r="B479" s="33" t="s">
        <v>2190</v>
      </c>
      <c r="C479" s="32" t="s">
        <v>1</v>
      </c>
      <c r="D479" s="32" t="s">
        <v>2974</v>
      </c>
      <c r="E479" s="34">
        <f t="shared" si="38"/>
        <v>133.75</v>
      </c>
      <c r="F479" s="35" t="s">
        <v>18</v>
      </c>
      <c r="G479" s="34">
        <f t="shared" si="42"/>
        <v>42.85</v>
      </c>
      <c r="H479" s="36">
        <f t="shared" si="41"/>
        <v>53.56</v>
      </c>
      <c r="I479" s="36">
        <f t="shared" si="39"/>
        <v>7163.65</v>
      </c>
      <c r="J479" s="29" t="s">
        <v>3622</v>
      </c>
      <c r="K479" s="37">
        <v>42.85</v>
      </c>
      <c r="M479" s="38">
        <v>42.85</v>
      </c>
      <c r="N479" s="39">
        <f t="shared" si="40"/>
        <v>0.25</v>
      </c>
      <c r="S479" s="13">
        <v>133.75</v>
      </c>
    </row>
    <row r="480" spans="1:19" ht="33.75" x14ac:dyDescent="0.25">
      <c r="A480" s="32" t="s">
        <v>526</v>
      </c>
      <c r="B480" s="33" t="s">
        <v>2484</v>
      </c>
      <c r="C480" s="32" t="s">
        <v>1</v>
      </c>
      <c r="D480" s="32" t="s">
        <v>3267</v>
      </c>
      <c r="E480" s="34">
        <f t="shared" si="38"/>
        <v>79</v>
      </c>
      <c r="F480" s="35" t="s">
        <v>18</v>
      </c>
      <c r="G480" s="34">
        <f t="shared" si="42"/>
        <v>82.21</v>
      </c>
      <c r="H480" s="36">
        <f t="shared" si="41"/>
        <v>102.76</v>
      </c>
      <c r="I480" s="36">
        <f t="shared" si="39"/>
        <v>8118.04</v>
      </c>
      <c r="J480" s="29" t="s">
        <v>3622</v>
      </c>
      <c r="K480" s="37">
        <v>82.21</v>
      </c>
      <c r="M480" s="38">
        <v>82.21</v>
      </c>
      <c r="N480" s="39">
        <f t="shared" si="40"/>
        <v>0.25</v>
      </c>
      <c r="S480" s="13">
        <v>79</v>
      </c>
    </row>
    <row r="481" spans="1:19" ht="22.5" x14ac:dyDescent="0.25">
      <c r="A481" s="32" t="s">
        <v>527</v>
      </c>
      <c r="B481" s="33" t="s">
        <v>2200</v>
      </c>
      <c r="C481" s="32" t="s">
        <v>1</v>
      </c>
      <c r="D481" s="32" t="s">
        <v>2984</v>
      </c>
      <c r="E481" s="34">
        <f t="shared" si="38"/>
        <v>66</v>
      </c>
      <c r="F481" s="35" t="s">
        <v>23</v>
      </c>
      <c r="G481" s="34">
        <f t="shared" si="42"/>
        <v>14.32</v>
      </c>
      <c r="H481" s="36">
        <f t="shared" si="41"/>
        <v>17.899999999999999</v>
      </c>
      <c r="I481" s="36">
        <f t="shared" si="39"/>
        <v>1181.4000000000001</v>
      </c>
      <c r="J481" s="29" t="s">
        <v>3622</v>
      </c>
      <c r="K481" s="37">
        <v>14.32</v>
      </c>
      <c r="M481" s="38">
        <v>14.32</v>
      </c>
      <c r="N481" s="39">
        <f t="shared" si="40"/>
        <v>0.25</v>
      </c>
      <c r="S481" s="13">
        <v>66</v>
      </c>
    </row>
    <row r="482" spans="1:19" ht="22.5" x14ac:dyDescent="0.25">
      <c r="A482" s="32" t="s">
        <v>528</v>
      </c>
      <c r="B482" s="33" t="s">
        <v>2201</v>
      </c>
      <c r="C482" s="32" t="s">
        <v>1</v>
      </c>
      <c r="D482" s="32" t="s">
        <v>2985</v>
      </c>
      <c r="E482" s="34">
        <f t="shared" si="38"/>
        <v>46</v>
      </c>
      <c r="F482" s="35" t="s">
        <v>23</v>
      </c>
      <c r="G482" s="34">
        <f t="shared" si="42"/>
        <v>13.26</v>
      </c>
      <c r="H482" s="36">
        <f t="shared" si="41"/>
        <v>16.579999999999998</v>
      </c>
      <c r="I482" s="36">
        <f t="shared" si="39"/>
        <v>762.68</v>
      </c>
      <c r="J482" s="29" t="s">
        <v>3622</v>
      </c>
      <c r="K482" s="37">
        <v>13.26</v>
      </c>
      <c r="M482" s="38">
        <v>13.26</v>
      </c>
      <c r="N482" s="39">
        <f t="shared" si="40"/>
        <v>0.25</v>
      </c>
      <c r="S482" s="13">
        <v>46</v>
      </c>
    </row>
    <row r="483" spans="1:19" ht="22.5" x14ac:dyDescent="0.25">
      <c r="A483" s="32" t="s">
        <v>529</v>
      </c>
      <c r="B483" s="33" t="s">
        <v>2202</v>
      </c>
      <c r="C483" s="32" t="s">
        <v>1</v>
      </c>
      <c r="D483" s="32" t="s">
        <v>2986</v>
      </c>
      <c r="E483" s="34">
        <f t="shared" si="38"/>
        <v>65</v>
      </c>
      <c r="F483" s="35" t="s">
        <v>23</v>
      </c>
      <c r="G483" s="34">
        <f t="shared" si="42"/>
        <v>10.85</v>
      </c>
      <c r="H483" s="36">
        <f t="shared" si="41"/>
        <v>13.56</v>
      </c>
      <c r="I483" s="36">
        <f t="shared" si="39"/>
        <v>881.4</v>
      </c>
      <c r="J483" s="29" t="s">
        <v>3622</v>
      </c>
      <c r="K483" s="37">
        <v>10.85</v>
      </c>
      <c r="M483" s="38">
        <v>10.85</v>
      </c>
      <c r="N483" s="39">
        <f t="shared" si="40"/>
        <v>0.25</v>
      </c>
      <c r="S483" s="13">
        <v>65</v>
      </c>
    </row>
    <row r="484" spans="1:19" ht="22.5" x14ac:dyDescent="0.25">
      <c r="A484" s="32" t="s">
        <v>530</v>
      </c>
      <c r="B484" s="33" t="s">
        <v>2208</v>
      </c>
      <c r="C484" s="32" t="s">
        <v>1</v>
      </c>
      <c r="D484" s="32" t="s">
        <v>2992</v>
      </c>
      <c r="E484" s="34">
        <f t="shared" ref="E484:E547" si="43">S484</f>
        <v>387</v>
      </c>
      <c r="F484" s="35" t="s">
        <v>23</v>
      </c>
      <c r="G484" s="34">
        <f t="shared" si="42"/>
        <v>8.7100000000000009</v>
      </c>
      <c r="H484" s="36">
        <f t="shared" si="41"/>
        <v>10.89</v>
      </c>
      <c r="I484" s="36">
        <f t="shared" si="39"/>
        <v>4214.43</v>
      </c>
      <c r="J484" s="29" t="s">
        <v>3622</v>
      </c>
      <c r="K484" s="37">
        <v>8.7100000000000009</v>
      </c>
      <c r="M484" s="38">
        <v>8.7100000000000009</v>
      </c>
      <c r="N484" s="39">
        <f t="shared" si="40"/>
        <v>0.25</v>
      </c>
      <c r="S484" s="13">
        <v>387</v>
      </c>
    </row>
    <row r="485" spans="1:19" ht="22.5" x14ac:dyDescent="0.25">
      <c r="A485" s="32" t="s">
        <v>531</v>
      </c>
      <c r="B485" s="33" t="s">
        <v>2203</v>
      </c>
      <c r="C485" s="32" t="s">
        <v>1</v>
      </c>
      <c r="D485" s="32" t="s">
        <v>2987</v>
      </c>
      <c r="E485" s="34">
        <f t="shared" si="43"/>
        <v>97</v>
      </c>
      <c r="F485" s="35" t="s">
        <v>23</v>
      </c>
      <c r="G485" s="34">
        <f t="shared" si="42"/>
        <v>9.0399999999999991</v>
      </c>
      <c r="H485" s="36">
        <f t="shared" si="41"/>
        <v>11.3</v>
      </c>
      <c r="I485" s="36">
        <f t="shared" si="39"/>
        <v>1096.0999999999999</v>
      </c>
      <c r="J485" s="29" t="s">
        <v>3622</v>
      </c>
      <c r="K485" s="37">
        <v>9.0399999999999991</v>
      </c>
      <c r="M485" s="38">
        <v>9.0399999999999991</v>
      </c>
      <c r="N485" s="39">
        <f t="shared" si="40"/>
        <v>0.25</v>
      </c>
      <c r="S485" s="13">
        <v>97</v>
      </c>
    </row>
    <row r="486" spans="1:19" ht="22.5" x14ac:dyDescent="0.25">
      <c r="A486" s="32" t="s">
        <v>532</v>
      </c>
      <c r="B486" s="33" t="s">
        <v>2205</v>
      </c>
      <c r="C486" s="32" t="s">
        <v>2930</v>
      </c>
      <c r="D486" s="32" t="s">
        <v>2989</v>
      </c>
      <c r="E486" s="34">
        <f t="shared" si="43"/>
        <v>4.9000000000000004</v>
      </c>
      <c r="F486" s="35" t="s">
        <v>19</v>
      </c>
      <c r="G486" s="34">
        <f t="shared" si="42"/>
        <v>732.85</v>
      </c>
      <c r="H486" s="36">
        <f t="shared" si="41"/>
        <v>916.06</v>
      </c>
      <c r="I486" s="36">
        <f t="shared" si="39"/>
        <v>4488.6899999999996</v>
      </c>
      <c r="J486" s="29" t="s">
        <v>3622</v>
      </c>
      <c r="K486" s="37">
        <v>732.85</v>
      </c>
      <c r="M486" s="38">
        <v>732.85</v>
      </c>
      <c r="N486" s="39">
        <f t="shared" si="40"/>
        <v>0.25</v>
      </c>
      <c r="S486" s="13">
        <v>4.9000000000000004</v>
      </c>
    </row>
    <row r="487" spans="1:19" ht="33.75" x14ac:dyDescent="0.25">
      <c r="A487" s="32" t="s">
        <v>533</v>
      </c>
      <c r="B487" s="33" t="s">
        <v>2485</v>
      </c>
      <c r="C487" s="32" t="s">
        <v>1</v>
      </c>
      <c r="D487" s="32" t="s">
        <v>3268</v>
      </c>
      <c r="E487" s="34">
        <f t="shared" si="43"/>
        <v>135</v>
      </c>
      <c r="F487" s="35" t="s">
        <v>18</v>
      </c>
      <c r="G487" s="34">
        <f t="shared" si="42"/>
        <v>205.9</v>
      </c>
      <c r="H487" s="36">
        <f t="shared" si="41"/>
        <v>257.38</v>
      </c>
      <c r="I487" s="36">
        <f t="shared" si="39"/>
        <v>34746.300000000003</v>
      </c>
      <c r="J487" s="29" t="s">
        <v>3622</v>
      </c>
      <c r="K487" s="37">
        <v>205.9</v>
      </c>
      <c r="M487" s="38">
        <v>205.9</v>
      </c>
      <c r="N487" s="39">
        <f t="shared" si="40"/>
        <v>0.25</v>
      </c>
      <c r="S487" s="13">
        <v>135</v>
      </c>
    </row>
    <row r="488" spans="1:19" ht="22.5" x14ac:dyDescent="0.25">
      <c r="A488" s="32" t="s">
        <v>534</v>
      </c>
      <c r="B488" s="33" t="s">
        <v>2200</v>
      </c>
      <c r="C488" s="32" t="s">
        <v>1</v>
      </c>
      <c r="D488" s="32" t="s">
        <v>2984</v>
      </c>
      <c r="E488" s="34">
        <f t="shared" si="43"/>
        <v>35</v>
      </c>
      <c r="F488" s="35" t="s">
        <v>23</v>
      </c>
      <c r="G488" s="34">
        <f t="shared" si="42"/>
        <v>14.32</v>
      </c>
      <c r="H488" s="36">
        <f t="shared" si="41"/>
        <v>17.899999999999999</v>
      </c>
      <c r="I488" s="36">
        <f t="shared" si="39"/>
        <v>626.5</v>
      </c>
      <c r="J488" s="29" t="s">
        <v>3622</v>
      </c>
      <c r="K488" s="37">
        <v>14.32</v>
      </c>
      <c r="M488" s="38">
        <v>14.32</v>
      </c>
      <c r="N488" s="39">
        <f t="shared" si="40"/>
        <v>0.25</v>
      </c>
      <c r="S488" s="13">
        <v>35</v>
      </c>
    </row>
    <row r="489" spans="1:19" ht="22.5" x14ac:dyDescent="0.25">
      <c r="A489" s="32" t="s">
        <v>535</v>
      </c>
      <c r="B489" s="33" t="s">
        <v>2201</v>
      </c>
      <c r="C489" s="32" t="s">
        <v>1</v>
      </c>
      <c r="D489" s="32" t="s">
        <v>2985</v>
      </c>
      <c r="E489" s="34">
        <f t="shared" si="43"/>
        <v>24</v>
      </c>
      <c r="F489" s="35" t="s">
        <v>23</v>
      </c>
      <c r="G489" s="34">
        <f t="shared" si="42"/>
        <v>13.26</v>
      </c>
      <c r="H489" s="36">
        <f t="shared" si="41"/>
        <v>16.579999999999998</v>
      </c>
      <c r="I489" s="36">
        <f t="shared" si="39"/>
        <v>397.92</v>
      </c>
      <c r="J489" s="29" t="s">
        <v>3622</v>
      </c>
      <c r="K489" s="37">
        <v>13.26</v>
      </c>
      <c r="M489" s="38">
        <v>13.26</v>
      </c>
      <c r="N489" s="39">
        <f t="shared" si="40"/>
        <v>0.25</v>
      </c>
      <c r="S489" s="13">
        <v>24</v>
      </c>
    </row>
    <row r="490" spans="1:19" ht="22.5" x14ac:dyDescent="0.25">
      <c r="A490" s="32" t="s">
        <v>536</v>
      </c>
      <c r="B490" s="33" t="s">
        <v>2207</v>
      </c>
      <c r="C490" s="32" t="s">
        <v>1</v>
      </c>
      <c r="D490" s="32" t="s">
        <v>2991</v>
      </c>
      <c r="E490" s="34">
        <f t="shared" si="43"/>
        <v>479</v>
      </c>
      <c r="F490" s="35" t="s">
        <v>23</v>
      </c>
      <c r="G490" s="34">
        <f t="shared" si="42"/>
        <v>12.26</v>
      </c>
      <c r="H490" s="36">
        <f t="shared" si="41"/>
        <v>15.33</v>
      </c>
      <c r="I490" s="36">
        <f t="shared" si="39"/>
        <v>7343.07</v>
      </c>
      <c r="J490" s="29" t="s">
        <v>3622</v>
      </c>
      <c r="K490" s="37">
        <v>12.26</v>
      </c>
      <c r="M490" s="38">
        <v>12.26</v>
      </c>
      <c r="N490" s="39">
        <f t="shared" si="40"/>
        <v>0.25</v>
      </c>
      <c r="S490" s="13">
        <v>479</v>
      </c>
    </row>
    <row r="491" spans="1:19" ht="22.5" x14ac:dyDescent="0.25">
      <c r="A491" s="32" t="s">
        <v>537</v>
      </c>
      <c r="B491" s="33" t="s">
        <v>2202</v>
      </c>
      <c r="C491" s="32" t="s">
        <v>1</v>
      </c>
      <c r="D491" s="32" t="s">
        <v>2986</v>
      </c>
      <c r="E491" s="34">
        <f t="shared" si="43"/>
        <v>170</v>
      </c>
      <c r="F491" s="35" t="s">
        <v>23</v>
      </c>
      <c r="G491" s="34">
        <f t="shared" si="42"/>
        <v>10.85</v>
      </c>
      <c r="H491" s="36">
        <f t="shared" si="41"/>
        <v>13.56</v>
      </c>
      <c r="I491" s="36">
        <f t="shared" si="39"/>
        <v>2305.1999999999998</v>
      </c>
      <c r="J491" s="29" t="s">
        <v>3622</v>
      </c>
      <c r="K491" s="37">
        <v>10.85</v>
      </c>
      <c r="M491" s="38">
        <v>10.85</v>
      </c>
      <c r="N491" s="39">
        <f t="shared" si="40"/>
        <v>0.25</v>
      </c>
      <c r="S491" s="13">
        <v>170</v>
      </c>
    </row>
    <row r="492" spans="1:19" ht="22.5" x14ac:dyDescent="0.25">
      <c r="A492" s="32" t="s">
        <v>538</v>
      </c>
      <c r="B492" s="33" t="s">
        <v>2203</v>
      </c>
      <c r="C492" s="32" t="s">
        <v>1</v>
      </c>
      <c r="D492" s="32" t="s">
        <v>2987</v>
      </c>
      <c r="E492" s="34">
        <f t="shared" si="43"/>
        <v>117</v>
      </c>
      <c r="F492" s="35" t="s">
        <v>23</v>
      </c>
      <c r="G492" s="34">
        <f t="shared" si="42"/>
        <v>9.0399999999999991</v>
      </c>
      <c r="H492" s="36">
        <f t="shared" si="41"/>
        <v>11.3</v>
      </c>
      <c r="I492" s="36">
        <f t="shared" si="39"/>
        <v>1322.1</v>
      </c>
      <c r="J492" s="29" t="s">
        <v>3622</v>
      </c>
      <c r="K492" s="37">
        <v>9.0399999999999991</v>
      </c>
      <c r="M492" s="38">
        <v>9.0399999999999991</v>
      </c>
      <c r="N492" s="39">
        <f t="shared" si="40"/>
        <v>0.25</v>
      </c>
      <c r="S492" s="13">
        <v>117</v>
      </c>
    </row>
    <row r="493" spans="1:19" ht="22.5" x14ac:dyDescent="0.25">
      <c r="A493" s="32" t="s">
        <v>539</v>
      </c>
      <c r="B493" s="33" t="s">
        <v>2208</v>
      </c>
      <c r="C493" s="32" t="s">
        <v>1</v>
      </c>
      <c r="D493" s="32" t="s">
        <v>2992</v>
      </c>
      <c r="E493" s="34">
        <f t="shared" si="43"/>
        <v>32</v>
      </c>
      <c r="F493" s="35" t="s">
        <v>23</v>
      </c>
      <c r="G493" s="34">
        <f t="shared" si="42"/>
        <v>8.7100000000000009</v>
      </c>
      <c r="H493" s="36">
        <f t="shared" si="41"/>
        <v>10.89</v>
      </c>
      <c r="I493" s="36">
        <f t="shared" si="39"/>
        <v>348.48</v>
      </c>
      <c r="J493" s="29" t="s">
        <v>3622</v>
      </c>
      <c r="K493" s="37">
        <v>8.7100000000000009</v>
      </c>
      <c r="M493" s="38">
        <v>8.7100000000000009</v>
      </c>
      <c r="N493" s="39">
        <f t="shared" si="40"/>
        <v>0.25</v>
      </c>
      <c r="S493" s="13">
        <v>32</v>
      </c>
    </row>
    <row r="494" spans="1:19" ht="22.5" x14ac:dyDescent="0.25">
      <c r="A494" s="32" t="s">
        <v>540</v>
      </c>
      <c r="B494" s="33" t="s">
        <v>2204</v>
      </c>
      <c r="C494" s="32" t="s">
        <v>1</v>
      </c>
      <c r="D494" s="32" t="s">
        <v>2988</v>
      </c>
      <c r="E494" s="34">
        <f t="shared" si="43"/>
        <v>706</v>
      </c>
      <c r="F494" s="35" t="s">
        <v>23</v>
      </c>
      <c r="G494" s="34">
        <f t="shared" si="42"/>
        <v>9.8800000000000008</v>
      </c>
      <c r="H494" s="36">
        <f t="shared" si="41"/>
        <v>12.35</v>
      </c>
      <c r="I494" s="36">
        <f t="shared" si="39"/>
        <v>8719.1</v>
      </c>
      <c r="J494" s="29" t="s">
        <v>3622</v>
      </c>
      <c r="K494" s="37">
        <v>9.8800000000000008</v>
      </c>
      <c r="M494" s="38">
        <v>9.8800000000000008</v>
      </c>
      <c r="N494" s="39">
        <f t="shared" si="40"/>
        <v>0.25</v>
      </c>
      <c r="S494" s="13">
        <v>706</v>
      </c>
    </row>
    <row r="495" spans="1:19" ht="22.5" x14ac:dyDescent="0.25">
      <c r="A495" s="32" t="s">
        <v>541</v>
      </c>
      <c r="B495" s="33" t="s">
        <v>2205</v>
      </c>
      <c r="C495" s="32" t="s">
        <v>2930</v>
      </c>
      <c r="D495" s="32" t="s">
        <v>2989</v>
      </c>
      <c r="E495" s="34">
        <f t="shared" si="43"/>
        <v>17.5</v>
      </c>
      <c r="F495" s="35" t="s">
        <v>19</v>
      </c>
      <c r="G495" s="34">
        <f t="shared" si="42"/>
        <v>732.85</v>
      </c>
      <c r="H495" s="36">
        <f t="shared" si="41"/>
        <v>916.06</v>
      </c>
      <c r="I495" s="36">
        <f t="shared" si="39"/>
        <v>16031.05</v>
      </c>
      <c r="J495" s="29" t="s">
        <v>3622</v>
      </c>
      <c r="K495" s="37">
        <v>732.85</v>
      </c>
      <c r="M495" s="38">
        <v>732.85</v>
      </c>
      <c r="N495" s="39">
        <f t="shared" si="40"/>
        <v>0.25</v>
      </c>
      <c r="S495" s="13">
        <v>17.5</v>
      </c>
    </row>
    <row r="496" spans="1:19" ht="22.5" x14ac:dyDescent="0.25">
      <c r="A496" s="32" t="s">
        <v>542</v>
      </c>
      <c r="B496" s="33" t="s">
        <v>2486</v>
      </c>
      <c r="C496" s="32" t="s">
        <v>1</v>
      </c>
      <c r="D496" s="32" t="s">
        <v>3269</v>
      </c>
      <c r="E496" s="34">
        <f t="shared" si="43"/>
        <v>13</v>
      </c>
      <c r="F496" s="35" t="s">
        <v>18</v>
      </c>
      <c r="G496" s="34">
        <f t="shared" si="42"/>
        <v>76.099999999999994</v>
      </c>
      <c r="H496" s="36">
        <f t="shared" si="41"/>
        <v>95.13</v>
      </c>
      <c r="I496" s="36">
        <f t="shared" si="39"/>
        <v>1236.69</v>
      </c>
      <c r="J496" s="29" t="s">
        <v>3622</v>
      </c>
      <c r="K496" s="37">
        <v>76.099999999999994</v>
      </c>
      <c r="M496" s="38">
        <v>76.099999999999994</v>
      </c>
      <c r="N496" s="39">
        <f t="shared" si="40"/>
        <v>0.25</v>
      </c>
      <c r="S496" s="13">
        <v>13</v>
      </c>
    </row>
    <row r="497" spans="1:19" ht="22.5" x14ac:dyDescent="0.25">
      <c r="A497" s="32" t="s">
        <v>543</v>
      </c>
      <c r="B497" s="33" t="s">
        <v>2214</v>
      </c>
      <c r="C497" s="32" t="s">
        <v>1</v>
      </c>
      <c r="D497" s="32" t="s">
        <v>2998</v>
      </c>
      <c r="E497" s="34">
        <f t="shared" si="43"/>
        <v>199</v>
      </c>
      <c r="F497" s="35" t="s">
        <v>23</v>
      </c>
      <c r="G497" s="34">
        <f t="shared" si="42"/>
        <v>12.65</v>
      </c>
      <c r="H497" s="36">
        <f t="shared" si="41"/>
        <v>15.81</v>
      </c>
      <c r="I497" s="36">
        <f t="shared" si="39"/>
        <v>3146.19</v>
      </c>
      <c r="J497" s="29" t="s">
        <v>3622</v>
      </c>
      <c r="K497" s="37">
        <v>12.65</v>
      </c>
      <c r="M497" s="38">
        <v>12.65</v>
      </c>
      <c r="N497" s="39">
        <f t="shared" si="40"/>
        <v>0.25</v>
      </c>
      <c r="S497" s="13">
        <v>199</v>
      </c>
    </row>
    <row r="498" spans="1:19" ht="22.5" x14ac:dyDescent="0.25">
      <c r="A498" s="32" t="s">
        <v>544</v>
      </c>
      <c r="B498" s="33" t="s">
        <v>2215</v>
      </c>
      <c r="C498" s="32" t="s">
        <v>1</v>
      </c>
      <c r="D498" s="32" t="s">
        <v>2999</v>
      </c>
      <c r="E498" s="34">
        <f t="shared" si="43"/>
        <v>41</v>
      </c>
      <c r="F498" s="35" t="s">
        <v>23</v>
      </c>
      <c r="G498" s="34">
        <f t="shared" si="42"/>
        <v>11.7</v>
      </c>
      <c r="H498" s="36">
        <f t="shared" si="41"/>
        <v>14.63</v>
      </c>
      <c r="I498" s="36">
        <f t="shared" si="39"/>
        <v>599.83000000000004</v>
      </c>
      <c r="J498" s="29" t="s">
        <v>3622</v>
      </c>
      <c r="K498" s="37">
        <v>11.7</v>
      </c>
      <c r="M498" s="38">
        <v>11.7</v>
      </c>
      <c r="N498" s="39">
        <f t="shared" si="40"/>
        <v>0.25</v>
      </c>
      <c r="S498" s="13">
        <v>41</v>
      </c>
    </row>
    <row r="499" spans="1:19" ht="22.5" x14ac:dyDescent="0.25">
      <c r="A499" s="32" t="s">
        <v>545</v>
      </c>
      <c r="B499" s="33" t="s">
        <v>2210</v>
      </c>
      <c r="C499" s="32" t="s">
        <v>1</v>
      </c>
      <c r="D499" s="32" t="s">
        <v>2994</v>
      </c>
      <c r="E499" s="34">
        <f t="shared" si="43"/>
        <v>5</v>
      </c>
      <c r="F499" s="35" t="s">
        <v>23</v>
      </c>
      <c r="G499" s="34">
        <f t="shared" si="42"/>
        <v>13.7</v>
      </c>
      <c r="H499" s="36">
        <f t="shared" si="41"/>
        <v>17.13</v>
      </c>
      <c r="I499" s="36">
        <f t="shared" si="39"/>
        <v>85.65</v>
      </c>
      <c r="J499" s="29" t="s">
        <v>3622</v>
      </c>
      <c r="K499" s="37">
        <v>13.7</v>
      </c>
      <c r="M499" s="38">
        <v>13.7</v>
      </c>
      <c r="N499" s="39">
        <f t="shared" si="40"/>
        <v>0.25</v>
      </c>
      <c r="S499" s="13">
        <v>5</v>
      </c>
    </row>
    <row r="500" spans="1:19" ht="22.5" x14ac:dyDescent="0.25">
      <c r="A500" s="32" t="s">
        <v>546</v>
      </c>
      <c r="B500" s="33" t="s">
        <v>2205</v>
      </c>
      <c r="C500" s="32" t="s">
        <v>2930</v>
      </c>
      <c r="D500" s="32" t="s">
        <v>2989</v>
      </c>
      <c r="E500" s="34">
        <f t="shared" si="43"/>
        <v>1.2</v>
      </c>
      <c r="F500" s="35" t="s">
        <v>19</v>
      </c>
      <c r="G500" s="34">
        <f t="shared" si="42"/>
        <v>732.85</v>
      </c>
      <c r="H500" s="36">
        <f t="shared" si="41"/>
        <v>916.06</v>
      </c>
      <c r="I500" s="36">
        <f t="shared" si="39"/>
        <v>1099.27</v>
      </c>
      <c r="J500" s="29" t="s">
        <v>3622</v>
      </c>
      <c r="K500" s="37">
        <v>732.85</v>
      </c>
      <c r="M500" s="38">
        <v>732.85</v>
      </c>
      <c r="N500" s="39">
        <f t="shared" si="40"/>
        <v>0.25</v>
      </c>
      <c r="S500" s="13">
        <v>1.2</v>
      </c>
    </row>
    <row r="501" spans="1:19" ht="22.5" x14ac:dyDescent="0.25">
      <c r="A501" s="32" t="s">
        <v>547</v>
      </c>
      <c r="B501" s="33" t="s">
        <v>2210</v>
      </c>
      <c r="C501" s="32" t="s">
        <v>1</v>
      </c>
      <c r="D501" s="32" t="s">
        <v>2994</v>
      </c>
      <c r="E501" s="34">
        <f t="shared" si="43"/>
        <v>27</v>
      </c>
      <c r="F501" s="35" t="s">
        <v>23</v>
      </c>
      <c r="G501" s="34">
        <f t="shared" si="42"/>
        <v>13.7</v>
      </c>
      <c r="H501" s="36">
        <f t="shared" si="41"/>
        <v>17.13</v>
      </c>
      <c r="I501" s="36">
        <f t="shared" si="39"/>
        <v>462.51</v>
      </c>
      <c r="J501" s="29" t="s">
        <v>3622</v>
      </c>
      <c r="K501" s="37">
        <v>13.7</v>
      </c>
      <c r="M501" s="38">
        <v>13.7</v>
      </c>
      <c r="N501" s="39">
        <f t="shared" si="40"/>
        <v>0.25</v>
      </c>
      <c r="S501" s="13">
        <v>27</v>
      </c>
    </row>
    <row r="502" spans="1:19" ht="22.5" x14ac:dyDescent="0.25">
      <c r="A502" s="32" t="s">
        <v>548</v>
      </c>
      <c r="B502" s="33" t="s">
        <v>2211</v>
      </c>
      <c r="C502" s="32" t="s">
        <v>1</v>
      </c>
      <c r="D502" s="32" t="s">
        <v>2995</v>
      </c>
      <c r="E502" s="34">
        <f t="shared" si="43"/>
        <v>278</v>
      </c>
      <c r="F502" s="35" t="s">
        <v>23</v>
      </c>
      <c r="G502" s="34">
        <f t="shared" si="42"/>
        <v>17.46</v>
      </c>
      <c r="H502" s="36">
        <f t="shared" si="41"/>
        <v>21.83</v>
      </c>
      <c r="I502" s="36">
        <f t="shared" si="39"/>
        <v>6068.74</v>
      </c>
      <c r="J502" s="29" t="s">
        <v>3622</v>
      </c>
      <c r="K502" s="37">
        <v>17.46</v>
      </c>
      <c r="M502" s="38">
        <v>17.46</v>
      </c>
      <c r="N502" s="39">
        <f t="shared" si="40"/>
        <v>0.25</v>
      </c>
      <c r="S502" s="13">
        <v>278</v>
      </c>
    </row>
    <row r="503" spans="1:19" ht="22.5" x14ac:dyDescent="0.25">
      <c r="A503" s="32" t="s">
        <v>549</v>
      </c>
      <c r="B503" s="33" t="s">
        <v>2212</v>
      </c>
      <c r="C503" s="32" t="s">
        <v>1</v>
      </c>
      <c r="D503" s="32" t="s">
        <v>2996</v>
      </c>
      <c r="E503" s="34">
        <f t="shared" si="43"/>
        <v>296</v>
      </c>
      <c r="F503" s="35" t="s">
        <v>23</v>
      </c>
      <c r="G503" s="34">
        <f t="shared" si="42"/>
        <v>15.86</v>
      </c>
      <c r="H503" s="36">
        <f t="shared" si="41"/>
        <v>19.829999999999998</v>
      </c>
      <c r="I503" s="36">
        <f t="shared" si="39"/>
        <v>5869.68</v>
      </c>
      <c r="J503" s="29" t="s">
        <v>3622</v>
      </c>
      <c r="K503" s="37">
        <v>15.86</v>
      </c>
      <c r="M503" s="38">
        <v>15.86</v>
      </c>
      <c r="N503" s="39">
        <f t="shared" si="40"/>
        <v>0.25</v>
      </c>
      <c r="S503" s="13">
        <v>296</v>
      </c>
    </row>
    <row r="504" spans="1:19" ht="22.5" x14ac:dyDescent="0.25">
      <c r="A504" s="32" t="s">
        <v>550</v>
      </c>
      <c r="B504" s="33" t="s">
        <v>2213</v>
      </c>
      <c r="C504" s="32" t="s">
        <v>1</v>
      </c>
      <c r="D504" s="32" t="s">
        <v>2997</v>
      </c>
      <c r="E504" s="34">
        <f t="shared" si="43"/>
        <v>336</v>
      </c>
      <c r="F504" s="35" t="s">
        <v>22</v>
      </c>
      <c r="G504" s="34">
        <f t="shared" si="42"/>
        <v>18.97</v>
      </c>
      <c r="H504" s="36">
        <f t="shared" si="41"/>
        <v>23.71</v>
      </c>
      <c r="I504" s="36">
        <f t="shared" si="39"/>
        <v>7966.56</v>
      </c>
      <c r="J504" s="29" t="s">
        <v>3622</v>
      </c>
      <c r="K504" s="37">
        <v>18.97</v>
      </c>
      <c r="M504" s="38">
        <v>18.97</v>
      </c>
      <c r="N504" s="39">
        <f t="shared" si="40"/>
        <v>0.25</v>
      </c>
      <c r="S504" s="13">
        <v>336</v>
      </c>
    </row>
    <row r="505" spans="1:19" ht="22.5" x14ac:dyDescent="0.25">
      <c r="A505" s="32" t="s">
        <v>551</v>
      </c>
      <c r="B505" s="33" t="s">
        <v>2205</v>
      </c>
      <c r="C505" s="32" t="s">
        <v>2930</v>
      </c>
      <c r="D505" s="32" t="s">
        <v>2989</v>
      </c>
      <c r="E505" s="34">
        <f t="shared" si="43"/>
        <v>10.8</v>
      </c>
      <c r="F505" s="35" t="s">
        <v>19</v>
      </c>
      <c r="G505" s="34">
        <f t="shared" si="42"/>
        <v>732.85</v>
      </c>
      <c r="H505" s="36">
        <f t="shared" si="41"/>
        <v>916.06</v>
      </c>
      <c r="I505" s="36">
        <f t="shared" si="39"/>
        <v>9893.4500000000007</v>
      </c>
      <c r="J505" s="29" t="s">
        <v>3622</v>
      </c>
      <c r="K505" s="37">
        <v>732.85</v>
      </c>
      <c r="M505" s="38">
        <v>732.85</v>
      </c>
      <c r="N505" s="39">
        <f t="shared" si="40"/>
        <v>0.25</v>
      </c>
      <c r="S505" s="13">
        <v>10.8</v>
      </c>
    </row>
    <row r="506" spans="1:19" ht="22.5" x14ac:dyDescent="0.25">
      <c r="A506" s="32" t="s">
        <v>552</v>
      </c>
      <c r="B506" s="33" t="s">
        <v>2486</v>
      </c>
      <c r="C506" s="32" t="s">
        <v>1</v>
      </c>
      <c r="D506" s="32" t="s">
        <v>3269</v>
      </c>
      <c r="E506" s="34">
        <f t="shared" si="43"/>
        <v>37</v>
      </c>
      <c r="F506" s="35" t="s">
        <v>18</v>
      </c>
      <c r="G506" s="34">
        <f t="shared" si="42"/>
        <v>76.099999999999994</v>
      </c>
      <c r="H506" s="36">
        <f t="shared" si="41"/>
        <v>95.13</v>
      </c>
      <c r="I506" s="36">
        <f t="shared" si="39"/>
        <v>3519.81</v>
      </c>
      <c r="J506" s="29" t="s">
        <v>3622</v>
      </c>
      <c r="K506" s="37">
        <v>76.099999999999994</v>
      </c>
      <c r="M506" s="38">
        <v>76.099999999999994</v>
      </c>
      <c r="N506" s="39">
        <f t="shared" si="40"/>
        <v>0.25</v>
      </c>
      <c r="S506" s="13">
        <v>37</v>
      </c>
    </row>
    <row r="507" spans="1:19" ht="22.5" x14ac:dyDescent="0.25">
      <c r="A507" s="32" t="s">
        <v>553</v>
      </c>
      <c r="B507" s="33" t="s">
        <v>2214</v>
      </c>
      <c r="C507" s="32" t="s">
        <v>1</v>
      </c>
      <c r="D507" s="32" t="s">
        <v>2998</v>
      </c>
      <c r="E507" s="34">
        <f t="shared" si="43"/>
        <v>225</v>
      </c>
      <c r="F507" s="35" t="s">
        <v>23</v>
      </c>
      <c r="G507" s="34">
        <f t="shared" si="42"/>
        <v>12.65</v>
      </c>
      <c r="H507" s="36">
        <f t="shared" si="41"/>
        <v>15.81</v>
      </c>
      <c r="I507" s="36">
        <f t="shared" si="39"/>
        <v>3557.25</v>
      </c>
      <c r="J507" s="29" t="s">
        <v>3622</v>
      </c>
      <c r="K507" s="37">
        <v>12.65</v>
      </c>
      <c r="M507" s="38">
        <v>12.65</v>
      </c>
      <c r="N507" s="39">
        <f t="shared" si="40"/>
        <v>0.25</v>
      </c>
      <c r="S507" s="13">
        <v>225</v>
      </c>
    </row>
    <row r="508" spans="1:19" ht="22.5" x14ac:dyDescent="0.25">
      <c r="A508" s="32" t="s">
        <v>554</v>
      </c>
      <c r="B508" s="33" t="s">
        <v>2205</v>
      </c>
      <c r="C508" s="32" t="s">
        <v>2930</v>
      </c>
      <c r="D508" s="32" t="s">
        <v>2989</v>
      </c>
      <c r="E508" s="34">
        <f t="shared" si="43"/>
        <v>3.7</v>
      </c>
      <c r="F508" s="35" t="s">
        <v>19</v>
      </c>
      <c r="G508" s="34">
        <f t="shared" si="42"/>
        <v>732.85</v>
      </c>
      <c r="H508" s="36">
        <f t="shared" si="41"/>
        <v>916.06</v>
      </c>
      <c r="I508" s="36">
        <f t="shared" si="39"/>
        <v>3389.42</v>
      </c>
      <c r="J508" s="29" t="s">
        <v>3622</v>
      </c>
      <c r="K508" s="37">
        <v>732.85</v>
      </c>
      <c r="M508" s="38">
        <v>732.85</v>
      </c>
      <c r="N508" s="39">
        <f t="shared" si="40"/>
        <v>0.25</v>
      </c>
      <c r="S508" s="13">
        <v>3.7</v>
      </c>
    </row>
    <row r="509" spans="1:19" ht="33.75" x14ac:dyDescent="0.25">
      <c r="A509" s="32" t="s">
        <v>555</v>
      </c>
      <c r="B509" s="33" t="s">
        <v>2216</v>
      </c>
      <c r="C509" s="32" t="s">
        <v>1</v>
      </c>
      <c r="D509" s="32" t="s">
        <v>3000</v>
      </c>
      <c r="E509" s="34">
        <f t="shared" si="43"/>
        <v>204.49</v>
      </c>
      <c r="F509" s="35" t="s">
        <v>18</v>
      </c>
      <c r="G509" s="34">
        <f t="shared" si="42"/>
        <v>98.08</v>
      </c>
      <c r="H509" s="36">
        <f t="shared" si="41"/>
        <v>122.6</v>
      </c>
      <c r="I509" s="36">
        <f t="shared" si="39"/>
        <v>25070.47</v>
      </c>
      <c r="J509" s="29" t="s">
        <v>3622</v>
      </c>
      <c r="K509" s="37">
        <v>98.08</v>
      </c>
      <c r="M509" s="38">
        <v>98.08</v>
      </c>
      <c r="N509" s="39">
        <f t="shared" si="40"/>
        <v>0.25</v>
      </c>
      <c r="S509" s="13">
        <v>204.49</v>
      </c>
    </row>
    <row r="510" spans="1:19" ht="22.5" x14ac:dyDescent="0.25">
      <c r="A510" s="32" t="s">
        <v>556</v>
      </c>
      <c r="B510" s="33" t="s">
        <v>2220</v>
      </c>
      <c r="C510" s="32" t="s">
        <v>1</v>
      </c>
      <c r="D510" s="32" t="s">
        <v>3004</v>
      </c>
      <c r="E510" s="34">
        <f t="shared" si="43"/>
        <v>171.5</v>
      </c>
      <c r="F510" s="35" t="s">
        <v>18</v>
      </c>
      <c r="G510" s="34">
        <f t="shared" si="42"/>
        <v>75.66</v>
      </c>
      <c r="H510" s="36">
        <f t="shared" si="41"/>
        <v>94.58</v>
      </c>
      <c r="I510" s="36">
        <f t="shared" si="39"/>
        <v>16220.47</v>
      </c>
      <c r="J510" s="29" t="s">
        <v>3622</v>
      </c>
      <c r="K510" s="37">
        <v>75.66</v>
      </c>
      <c r="M510" s="38">
        <v>75.66</v>
      </c>
      <c r="N510" s="39">
        <f t="shared" si="40"/>
        <v>0.25</v>
      </c>
      <c r="S510" s="13">
        <v>171.5</v>
      </c>
    </row>
    <row r="511" spans="1:19" ht="45" x14ac:dyDescent="0.25">
      <c r="A511" s="32" t="s">
        <v>557</v>
      </c>
      <c r="B511" s="33" t="s">
        <v>2222</v>
      </c>
      <c r="C511" s="32" t="s">
        <v>1</v>
      </c>
      <c r="D511" s="32" t="s">
        <v>3006</v>
      </c>
      <c r="E511" s="34">
        <f t="shared" si="43"/>
        <v>7.54</v>
      </c>
      <c r="F511" s="35" t="s">
        <v>18</v>
      </c>
      <c r="G511" s="34">
        <f t="shared" si="42"/>
        <v>103.04</v>
      </c>
      <c r="H511" s="36">
        <f t="shared" si="41"/>
        <v>128.80000000000001</v>
      </c>
      <c r="I511" s="36">
        <f t="shared" si="39"/>
        <v>971.15</v>
      </c>
      <c r="J511" s="29" t="s">
        <v>3622</v>
      </c>
      <c r="K511" s="37">
        <v>103.04</v>
      </c>
      <c r="M511" s="38">
        <v>103.04</v>
      </c>
      <c r="N511" s="39">
        <f t="shared" si="40"/>
        <v>0.25</v>
      </c>
      <c r="S511" s="13">
        <v>7.54</v>
      </c>
    </row>
    <row r="512" spans="1:19" ht="22.5" x14ac:dyDescent="0.25">
      <c r="A512" s="32" t="s">
        <v>558</v>
      </c>
      <c r="B512" s="33" t="s">
        <v>2487</v>
      </c>
      <c r="C512" s="32" t="s">
        <v>2930</v>
      </c>
      <c r="D512" s="32" t="s">
        <v>3270</v>
      </c>
      <c r="E512" s="34">
        <f t="shared" si="43"/>
        <v>182.01</v>
      </c>
      <c r="F512" s="35" t="s">
        <v>22</v>
      </c>
      <c r="G512" s="34">
        <f t="shared" si="42"/>
        <v>101.31</v>
      </c>
      <c r="H512" s="36">
        <f t="shared" si="41"/>
        <v>126.64</v>
      </c>
      <c r="I512" s="36">
        <f t="shared" si="39"/>
        <v>23049.75</v>
      </c>
      <c r="J512" s="29" t="s">
        <v>3622</v>
      </c>
      <c r="K512" s="37">
        <v>101.31</v>
      </c>
      <c r="M512" s="38">
        <v>101.31</v>
      </c>
      <c r="N512" s="39">
        <f t="shared" si="40"/>
        <v>0.25</v>
      </c>
      <c r="S512" s="13">
        <v>182.01</v>
      </c>
    </row>
    <row r="513" spans="1:19" ht="22.5" x14ac:dyDescent="0.25">
      <c r="A513" s="32" t="s">
        <v>559</v>
      </c>
      <c r="B513" s="33" t="s">
        <v>2223</v>
      </c>
      <c r="C513" s="32" t="s">
        <v>1</v>
      </c>
      <c r="D513" s="32" t="s">
        <v>3007</v>
      </c>
      <c r="E513" s="34">
        <f t="shared" si="43"/>
        <v>202.4</v>
      </c>
      <c r="F513" s="35" t="s">
        <v>18</v>
      </c>
      <c r="G513" s="34">
        <f t="shared" si="42"/>
        <v>13.93</v>
      </c>
      <c r="H513" s="36">
        <f t="shared" si="41"/>
        <v>17.41</v>
      </c>
      <c r="I513" s="36">
        <f t="shared" si="39"/>
        <v>3523.78</v>
      </c>
      <c r="J513" s="29" t="s">
        <v>3622</v>
      </c>
      <c r="K513" s="37">
        <v>13.93</v>
      </c>
      <c r="M513" s="38">
        <v>13.93</v>
      </c>
      <c r="N513" s="39">
        <f t="shared" si="40"/>
        <v>0.25</v>
      </c>
      <c r="S513" s="13">
        <v>202.4</v>
      </c>
    </row>
    <row r="514" spans="1:19" ht="22.5" x14ac:dyDescent="0.25">
      <c r="A514" s="32" t="s">
        <v>560</v>
      </c>
      <c r="B514" s="33" t="s">
        <v>2225</v>
      </c>
      <c r="C514" s="32" t="s">
        <v>1</v>
      </c>
      <c r="D514" s="32" t="s">
        <v>3009</v>
      </c>
      <c r="E514" s="34">
        <f t="shared" si="43"/>
        <v>183.48</v>
      </c>
      <c r="F514" s="35" t="s">
        <v>18</v>
      </c>
      <c r="G514" s="34">
        <f t="shared" si="42"/>
        <v>22.93</v>
      </c>
      <c r="H514" s="36">
        <f t="shared" si="41"/>
        <v>28.66</v>
      </c>
      <c r="I514" s="36">
        <f t="shared" si="39"/>
        <v>5258.54</v>
      </c>
      <c r="J514" s="29" t="s">
        <v>3622</v>
      </c>
      <c r="K514" s="37">
        <v>22.93</v>
      </c>
      <c r="M514" s="38">
        <v>22.93</v>
      </c>
      <c r="N514" s="39">
        <f t="shared" si="40"/>
        <v>0.25</v>
      </c>
      <c r="S514" s="13">
        <v>183.48</v>
      </c>
    </row>
    <row r="515" spans="1:19" ht="22.5" x14ac:dyDescent="0.25">
      <c r="A515" s="32" t="s">
        <v>561</v>
      </c>
      <c r="B515" s="33" t="s">
        <v>2225</v>
      </c>
      <c r="C515" s="32" t="s">
        <v>1</v>
      </c>
      <c r="D515" s="32" t="s">
        <v>3009</v>
      </c>
      <c r="E515" s="34">
        <f t="shared" si="43"/>
        <v>23.02</v>
      </c>
      <c r="F515" s="35" t="s">
        <v>18</v>
      </c>
      <c r="G515" s="34">
        <f t="shared" si="42"/>
        <v>22.93</v>
      </c>
      <c r="H515" s="36">
        <f t="shared" si="41"/>
        <v>28.66</v>
      </c>
      <c r="I515" s="36">
        <f t="shared" si="39"/>
        <v>659.75</v>
      </c>
      <c r="J515" s="29" t="s">
        <v>3622</v>
      </c>
      <c r="K515" s="37">
        <v>22.93</v>
      </c>
      <c r="M515" s="38">
        <v>22.93</v>
      </c>
      <c r="N515" s="39">
        <f t="shared" si="40"/>
        <v>0.25</v>
      </c>
      <c r="S515" s="13">
        <v>23.02</v>
      </c>
    </row>
    <row r="516" spans="1:19" ht="22.5" x14ac:dyDescent="0.25">
      <c r="A516" s="32" t="s">
        <v>562</v>
      </c>
      <c r="B516" s="33" t="s">
        <v>2226</v>
      </c>
      <c r="C516" s="32" t="s">
        <v>1</v>
      </c>
      <c r="D516" s="32" t="s">
        <v>3010</v>
      </c>
      <c r="E516" s="34">
        <f t="shared" si="43"/>
        <v>408.9</v>
      </c>
      <c r="F516" s="35" t="s">
        <v>18</v>
      </c>
      <c r="G516" s="34">
        <f t="shared" si="42"/>
        <v>4.8</v>
      </c>
      <c r="H516" s="36">
        <f t="shared" si="41"/>
        <v>6</v>
      </c>
      <c r="I516" s="36">
        <f t="shared" si="39"/>
        <v>2453.4</v>
      </c>
      <c r="J516" s="29" t="s">
        <v>3622</v>
      </c>
      <c r="K516" s="37">
        <v>4.8</v>
      </c>
      <c r="M516" s="38">
        <v>4.8</v>
      </c>
      <c r="N516" s="39">
        <f t="shared" si="40"/>
        <v>0.25</v>
      </c>
      <c r="S516" s="13">
        <v>408.9</v>
      </c>
    </row>
    <row r="517" spans="1:19" ht="33.75" x14ac:dyDescent="0.25">
      <c r="A517" s="32" t="s">
        <v>563</v>
      </c>
      <c r="B517" s="33" t="s">
        <v>2227</v>
      </c>
      <c r="C517" s="32" t="s">
        <v>1</v>
      </c>
      <c r="D517" s="32" t="s">
        <v>3011</v>
      </c>
      <c r="E517" s="34">
        <f t="shared" si="43"/>
        <v>408.9</v>
      </c>
      <c r="F517" s="35" t="s">
        <v>18</v>
      </c>
      <c r="G517" s="34">
        <f t="shared" si="42"/>
        <v>54.78</v>
      </c>
      <c r="H517" s="36">
        <f t="shared" si="41"/>
        <v>68.48</v>
      </c>
      <c r="I517" s="36">
        <f t="shared" si="39"/>
        <v>28001.47</v>
      </c>
      <c r="J517" s="29" t="s">
        <v>3622</v>
      </c>
      <c r="K517" s="37">
        <v>54.78</v>
      </c>
      <c r="M517" s="38">
        <v>54.78</v>
      </c>
      <c r="N517" s="39">
        <f t="shared" si="40"/>
        <v>0.25</v>
      </c>
      <c r="S517" s="13">
        <v>408.9</v>
      </c>
    </row>
    <row r="518" spans="1:19" ht="22.5" x14ac:dyDescent="0.25">
      <c r="A518" s="32" t="s">
        <v>564</v>
      </c>
      <c r="B518" s="33" t="s">
        <v>2228</v>
      </c>
      <c r="C518" s="32" t="s">
        <v>1</v>
      </c>
      <c r="D518" s="32" t="s">
        <v>3012</v>
      </c>
      <c r="E518" s="34">
        <f t="shared" si="43"/>
        <v>202.4</v>
      </c>
      <c r="F518" s="35" t="s">
        <v>18</v>
      </c>
      <c r="G518" s="34">
        <f t="shared" si="42"/>
        <v>19.64</v>
      </c>
      <c r="H518" s="36">
        <f t="shared" si="41"/>
        <v>24.55</v>
      </c>
      <c r="I518" s="36">
        <f t="shared" si="39"/>
        <v>4968.92</v>
      </c>
      <c r="J518" s="29" t="s">
        <v>3622</v>
      </c>
      <c r="K518" s="37">
        <v>19.64</v>
      </c>
      <c r="M518" s="38">
        <v>19.64</v>
      </c>
      <c r="N518" s="39">
        <f t="shared" si="40"/>
        <v>0.25</v>
      </c>
      <c r="S518" s="13">
        <v>202.4</v>
      </c>
    </row>
    <row r="519" spans="1:19" ht="24.75" customHeight="1" x14ac:dyDescent="0.25">
      <c r="A519" s="32" t="s">
        <v>565</v>
      </c>
      <c r="B519" s="33" t="s">
        <v>2229</v>
      </c>
      <c r="C519" s="32" t="s">
        <v>1</v>
      </c>
      <c r="D519" s="32" t="s">
        <v>3013</v>
      </c>
      <c r="E519" s="34">
        <f t="shared" si="43"/>
        <v>198.82</v>
      </c>
      <c r="F519" s="35" t="s">
        <v>18</v>
      </c>
      <c r="G519" s="34">
        <f t="shared" si="42"/>
        <v>5.54</v>
      </c>
      <c r="H519" s="36">
        <f t="shared" si="41"/>
        <v>6.93</v>
      </c>
      <c r="I519" s="36">
        <f t="shared" si="39"/>
        <v>1377.82</v>
      </c>
      <c r="J519" s="29" t="s">
        <v>3622</v>
      </c>
      <c r="K519" s="37">
        <v>5.54</v>
      </c>
      <c r="M519" s="38">
        <v>5.54</v>
      </c>
      <c r="N519" s="39">
        <f t="shared" si="40"/>
        <v>0.25099999999999989</v>
      </c>
      <c r="S519" s="13">
        <v>198.82</v>
      </c>
    </row>
    <row r="520" spans="1:19" ht="22.5" x14ac:dyDescent="0.25">
      <c r="A520" s="32" t="s">
        <v>566</v>
      </c>
      <c r="B520" s="33" t="s">
        <v>2230</v>
      </c>
      <c r="C520" s="32" t="s">
        <v>1</v>
      </c>
      <c r="D520" s="32" t="s">
        <v>3014</v>
      </c>
      <c r="E520" s="34">
        <f t="shared" si="43"/>
        <v>198.82</v>
      </c>
      <c r="F520" s="35" t="s">
        <v>18</v>
      </c>
      <c r="G520" s="34">
        <f t="shared" si="42"/>
        <v>16.510000000000002</v>
      </c>
      <c r="H520" s="36">
        <f t="shared" si="41"/>
        <v>20.64</v>
      </c>
      <c r="I520" s="36">
        <f t="shared" si="39"/>
        <v>4103.6400000000003</v>
      </c>
      <c r="J520" s="29" t="s">
        <v>3622</v>
      </c>
      <c r="K520" s="37">
        <v>16.510000000000002</v>
      </c>
      <c r="M520" s="38">
        <v>16.510000000000002</v>
      </c>
      <c r="N520" s="39">
        <f t="shared" si="40"/>
        <v>0.25</v>
      </c>
      <c r="S520" s="13">
        <v>198.82</v>
      </c>
    </row>
    <row r="521" spans="1:19" ht="45" x14ac:dyDescent="0.25">
      <c r="A521" s="32" t="s">
        <v>567</v>
      </c>
      <c r="B521" s="33" t="s">
        <v>2231</v>
      </c>
      <c r="C521" s="32" t="s">
        <v>1</v>
      </c>
      <c r="D521" s="32" t="s">
        <v>3015</v>
      </c>
      <c r="E521" s="34">
        <f t="shared" si="43"/>
        <v>0.5</v>
      </c>
      <c r="F521" s="35" t="s">
        <v>18</v>
      </c>
      <c r="G521" s="34">
        <f t="shared" si="42"/>
        <v>573.53</v>
      </c>
      <c r="H521" s="36">
        <f t="shared" si="41"/>
        <v>716.91</v>
      </c>
      <c r="I521" s="36">
        <f t="shared" si="39"/>
        <v>358.46</v>
      </c>
      <c r="J521" s="29" t="s">
        <v>3622</v>
      </c>
      <c r="K521" s="37">
        <v>573.53</v>
      </c>
      <c r="M521" s="38">
        <v>573.53</v>
      </c>
      <c r="N521" s="39">
        <f t="shared" si="40"/>
        <v>0.25</v>
      </c>
      <c r="S521" s="13">
        <v>0.5</v>
      </c>
    </row>
    <row r="522" spans="1:19" ht="33.75" x14ac:dyDescent="0.25">
      <c r="A522" s="32" t="s">
        <v>568</v>
      </c>
      <c r="B522" s="33" t="s">
        <v>2488</v>
      </c>
      <c r="C522" s="32" t="s">
        <v>1</v>
      </c>
      <c r="D522" s="32" t="s">
        <v>3271</v>
      </c>
      <c r="E522" s="34">
        <f t="shared" si="43"/>
        <v>2.27</v>
      </c>
      <c r="F522" s="35" t="s">
        <v>18</v>
      </c>
      <c r="G522" s="34">
        <f t="shared" si="42"/>
        <v>655.28</v>
      </c>
      <c r="H522" s="36">
        <f t="shared" si="41"/>
        <v>819.1</v>
      </c>
      <c r="I522" s="36">
        <f t="shared" si="39"/>
        <v>1859.36</v>
      </c>
      <c r="J522" s="29" t="s">
        <v>3622</v>
      </c>
      <c r="K522" s="37">
        <v>655.28</v>
      </c>
      <c r="M522" s="38">
        <v>655.28</v>
      </c>
      <c r="N522" s="39">
        <f t="shared" si="40"/>
        <v>0.25</v>
      </c>
      <c r="S522" s="13">
        <v>2.27</v>
      </c>
    </row>
    <row r="523" spans="1:19" ht="27" customHeight="1" x14ac:dyDescent="0.25">
      <c r="A523" s="32" t="s">
        <v>569</v>
      </c>
      <c r="B523" s="33" t="s">
        <v>2489</v>
      </c>
      <c r="C523" s="32" t="s">
        <v>1</v>
      </c>
      <c r="D523" s="32" t="s">
        <v>3272</v>
      </c>
      <c r="E523" s="34">
        <f t="shared" si="43"/>
        <v>2</v>
      </c>
      <c r="F523" s="35" t="s">
        <v>22</v>
      </c>
      <c r="G523" s="34">
        <f t="shared" si="42"/>
        <v>1364.28</v>
      </c>
      <c r="H523" s="36">
        <f t="shared" si="41"/>
        <v>1705.35</v>
      </c>
      <c r="I523" s="36">
        <f t="shared" si="39"/>
        <v>3410.7</v>
      </c>
      <c r="J523" s="29" t="s">
        <v>3622</v>
      </c>
      <c r="K523" s="37">
        <v>1364.28</v>
      </c>
      <c r="M523" s="38">
        <v>1364.28</v>
      </c>
      <c r="N523" s="39">
        <f t="shared" si="40"/>
        <v>0.25</v>
      </c>
      <c r="S523" s="13">
        <v>2</v>
      </c>
    </row>
    <row r="524" spans="1:19" ht="45" x14ac:dyDescent="0.25">
      <c r="A524" s="32" t="s">
        <v>570</v>
      </c>
      <c r="B524" s="33" t="s">
        <v>2236</v>
      </c>
      <c r="C524" s="32" t="s">
        <v>1</v>
      </c>
      <c r="D524" s="32" t="s">
        <v>3020</v>
      </c>
      <c r="E524" s="34">
        <f t="shared" si="43"/>
        <v>2</v>
      </c>
      <c r="F524" s="35" t="s">
        <v>22</v>
      </c>
      <c r="G524" s="34">
        <f t="shared" si="42"/>
        <v>1083.48</v>
      </c>
      <c r="H524" s="36">
        <f t="shared" si="41"/>
        <v>1354.35</v>
      </c>
      <c r="I524" s="36">
        <f t="shared" si="39"/>
        <v>2708.7</v>
      </c>
      <c r="J524" s="29" t="s">
        <v>3622</v>
      </c>
      <c r="K524" s="37">
        <v>1083.48</v>
      </c>
      <c r="M524" s="38">
        <v>1083.48</v>
      </c>
      <c r="N524" s="39">
        <f t="shared" si="40"/>
        <v>0.25</v>
      </c>
      <c r="S524" s="13">
        <v>2</v>
      </c>
    </row>
    <row r="525" spans="1:19" ht="22.5" x14ac:dyDescent="0.25">
      <c r="A525" s="32" t="s">
        <v>571</v>
      </c>
      <c r="B525" s="33" t="s">
        <v>2490</v>
      </c>
      <c r="C525" s="32" t="s">
        <v>2930</v>
      </c>
      <c r="D525" s="32" t="s">
        <v>3273</v>
      </c>
      <c r="E525" s="34">
        <f t="shared" si="43"/>
        <v>70</v>
      </c>
      <c r="F525" s="35" t="s">
        <v>22</v>
      </c>
      <c r="G525" s="34">
        <f t="shared" si="42"/>
        <v>16.52</v>
      </c>
      <c r="H525" s="36">
        <f t="shared" si="41"/>
        <v>20.65</v>
      </c>
      <c r="I525" s="36">
        <f t="shared" ref="I525:I588" si="44">ROUND(E525*H525,2)</f>
        <v>1445.5</v>
      </c>
      <c r="J525" s="29" t="s">
        <v>3622</v>
      </c>
      <c r="K525" s="37">
        <v>16.52</v>
      </c>
      <c r="M525" s="38">
        <v>16.52</v>
      </c>
      <c r="N525" s="39">
        <f t="shared" ref="N525:N588" si="45">ROUND(H525/G525,3)-1</f>
        <v>0.25</v>
      </c>
      <c r="S525" s="13">
        <v>70</v>
      </c>
    </row>
    <row r="526" spans="1:19" ht="22.5" x14ac:dyDescent="0.25">
      <c r="A526" s="32" t="s">
        <v>572</v>
      </c>
      <c r="B526" s="33" t="s">
        <v>2219</v>
      </c>
      <c r="C526" s="32" t="s">
        <v>1</v>
      </c>
      <c r="D526" s="32" t="s">
        <v>3003</v>
      </c>
      <c r="E526" s="34">
        <f t="shared" si="43"/>
        <v>43.99</v>
      </c>
      <c r="F526" s="35" t="s">
        <v>18</v>
      </c>
      <c r="G526" s="34">
        <f t="shared" si="42"/>
        <v>668.07</v>
      </c>
      <c r="H526" s="36">
        <f t="shared" ref="H526:H589" si="46">ROUND(G526*(1+I$5),2)</f>
        <v>835.09</v>
      </c>
      <c r="I526" s="36">
        <f t="shared" si="44"/>
        <v>36735.61</v>
      </c>
      <c r="J526" s="29" t="s">
        <v>3622</v>
      </c>
      <c r="K526" s="37">
        <v>668.07</v>
      </c>
      <c r="M526" s="38">
        <v>668.07</v>
      </c>
      <c r="N526" s="39">
        <f t="shared" si="45"/>
        <v>0.25</v>
      </c>
      <c r="S526" s="13">
        <v>43.99</v>
      </c>
    </row>
    <row r="527" spans="1:19" x14ac:dyDescent="0.25">
      <c r="A527" s="32" t="s">
        <v>573</v>
      </c>
      <c r="B527" s="33" t="s">
        <v>2242</v>
      </c>
      <c r="C527" s="32" t="s">
        <v>2930</v>
      </c>
      <c r="D527" s="32" t="s">
        <v>3026</v>
      </c>
      <c r="E527" s="34">
        <f t="shared" si="43"/>
        <v>20.58</v>
      </c>
      <c r="F527" s="35" t="s">
        <v>18</v>
      </c>
      <c r="G527" s="34">
        <f t="shared" si="42"/>
        <v>536.01</v>
      </c>
      <c r="H527" s="36">
        <f t="shared" si="46"/>
        <v>670.01</v>
      </c>
      <c r="I527" s="36">
        <f t="shared" si="44"/>
        <v>13788.81</v>
      </c>
      <c r="J527" s="29" t="s">
        <v>3622</v>
      </c>
      <c r="K527" s="37">
        <v>536.01</v>
      </c>
      <c r="M527" s="38">
        <v>536.01</v>
      </c>
      <c r="N527" s="39">
        <f t="shared" si="45"/>
        <v>0.25</v>
      </c>
      <c r="S527" s="13">
        <v>20.58</v>
      </c>
    </row>
    <row r="528" spans="1:19" x14ac:dyDescent="0.25">
      <c r="A528" s="32" t="s">
        <v>574</v>
      </c>
      <c r="B528" s="33" t="s">
        <v>2243</v>
      </c>
      <c r="C528" s="32" t="s">
        <v>2930</v>
      </c>
      <c r="D528" s="32" t="s">
        <v>3027</v>
      </c>
      <c r="E528" s="34">
        <f t="shared" si="43"/>
        <v>18.04</v>
      </c>
      <c r="F528" s="35" t="s">
        <v>18</v>
      </c>
      <c r="G528" s="34">
        <f t="shared" si="42"/>
        <v>308.92</v>
      </c>
      <c r="H528" s="36">
        <f t="shared" si="46"/>
        <v>386.15</v>
      </c>
      <c r="I528" s="36">
        <f t="shared" si="44"/>
        <v>6966.15</v>
      </c>
      <c r="J528" s="29" t="s">
        <v>3622</v>
      </c>
      <c r="K528" s="37">
        <v>308.92</v>
      </c>
      <c r="M528" s="38">
        <v>308.92</v>
      </c>
      <c r="N528" s="39">
        <f t="shared" si="45"/>
        <v>0.25</v>
      </c>
      <c r="S528" s="13">
        <v>18.04</v>
      </c>
    </row>
    <row r="529" spans="1:19" ht="22.5" x14ac:dyDescent="0.25">
      <c r="A529" s="32" t="s">
        <v>575</v>
      </c>
      <c r="B529" s="33" t="s">
        <v>2244</v>
      </c>
      <c r="C529" s="32" t="s">
        <v>1</v>
      </c>
      <c r="D529" s="32" t="s">
        <v>3028</v>
      </c>
      <c r="E529" s="34">
        <f t="shared" si="43"/>
        <v>183.05</v>
      </c>
      <c r="F529" s="35" t="s">
        <v>18</v>
      </c>
      <c r="G529" s="34">
        <f t="shared" si="42"/>
        <v>120.36</v>
      </c>
      <c r="H529" s="36">
        <f t="shared" si="46"/>
        <v>150.44999999999999</v>
      </c>
      <c r="I529" s="36">
        <f t="shared" si="44"/>
        <v>27539.87</v>
      </c>
      <c r="J529" s="29" t="s">
        <v>3622</v>
      </c>
      <c r="K529" s="37">
        <v>120.36</v>
      </c>
      <c r="M529" s="38">
        <v>120.36</v>
      </c>
      <c r="N529" s="39">
        <f t="shared" si="45"/>
        <v>0.25</v>
      </c>
      <c r="S529" s="13">
        <v>183.05</v>
      </c>
    </row>
    <row r="530" spans="1:19" ht="22.5" x14ac:dyDescent="0.25">
      <c r="A530" s="32" t="s">
        <v>576</v>
      </c>
      <c r="B530" s="33" t="s">
        <v>2314</v>
      </c>
      <c r="C530" s="32" t="s">
        <v>1</v>
      </c>
      <c r="D530" s="32" t="s">
        <v>3098</v>
      </c>
      <c r="E530" s="34">
        <f t="shared" si="43"/>
        <v>20.05</v>
      </c>
      <c r="F530" s="35" t="s">
        <v>24</v>
      </c>
      <c r="G530" s="34">
        <f t="shared" si="42"/>
        <v>50.53</v>
      </c>
      <c r="H530" s="36">
        <f t="shared" si="46"/>
        <v>63.16</v>
      </c>
      <c r="I530" s="36">
        <f t="shared" si="44"/>
        <v>1266.3599999999999</v>
      </c>
      <c r="J530" s="29" t="s">
        <v>3622</v>
      </c>
      <c r="K530" s="37">
        <v>50.53</v>
      </c>
      <c r="M530" s="38">
        <v>50.53</v>
      </c>
      <c r="N530" s="39">
        <f t="shared" si="45"/>
        <v>0.25</v>
      </c>
      <c r="S530" s="13">
        <v>20.05</v>
      </c>
    </row>
    <row r="531" spans="1:19" ht="22.5" x14ac:dyDescent="0.25">
      <c r="A531" s="32" t="s">
        <v>577</v>
      </c>
      <c r="B531" s="33" t="s">
        <v>2318</v>
      </c>
      <c r="C531" s="32" t="s">
        <v>1</v>
      </c>
      <c r="D531" s="32" t="s">
        <v>3102</v>
      </c>
      <c r="E531" s="34">
        <f t="shared" si="43"/>
        <v>4</v>
      </c>
      <c r="F531" s="35" t="s">
        <v>22</v>
      </c>
      <c r="G531" s="34">
        <f t="shared" si="42"/>
        <v>35.76</v>
      </c>
      <c r="H531" s="36">
        <f t="shared" si="46"/>
        <v>44.7</v>
      </c>
      <c r="I531" s="36">
        <f t="shared" si="44"/>
        <v>178.8</v>
      </c>
      <c r="J531" s="29" t="s">
        <v>3622</v>
      </c>
      <c r="K531" s="37">
        <v>35.76</v>
      </c>
      <c r="M531" s="38">
        <v>35.76</v>
      </c>
      <c r="N531" s="39">
        <f t="shared" si="45"/>
        <v>0.25</v>
      </c>
      <c r="S531" s="13">
        <v>4</v>
      </c>
    </row>
    <row r="532" spans="1:19" ht="22.5" x14ac:dyDescent="0.25">
      <c r="A532" s="32" t="s">
        <v>578</v>
      </c>
      <c r="B532" s="33" t="s">
        <v>2320</v>
      </c>
      <c r="C532" s="32" t="s">
        <v>1</v>
      </c>
      <c r="D532" s="32" t="s">
        <v>3104</v>
      </c>
      <c r="E532" s="34">
        <f t="shared" si="43"/>
        <v>4</v>
      </c>
      <c r="F532" s="35" t="s">
        <v>22</v>
      </c>
      <c r="G532" s="34">
        <f t="shared" si="42"/>
        <v>27.22</v>
      </c>
      <c r="H532" s="36">
        <f t="shared" si="46"/>
        <v>34.03</v>
      </c>
      <c r="I532" s="36">
        <f t="shared" si="44"/>
        <v>136.12</v>
      </c>
      <c r="J532" s="29" t="s">
        <v>3622</v>
      </c>
      <c r="K532" s="37">
        <v>27.22</v>
      </c>
      <c r="M532" s="38">
        <v>27.22</v>
      </c>
      <c r="N532" s="39">
        <f t="shared" si="45"/>
        <v>0.25</v>
      </c>
      <c r="S532" s="13">
        <v>4</v>
      </c>
    </row>
    <row r="533" spans="1:19" x14ac:dyDescent="0.25">
      <c r="A533" s="32" t="s">
        <v>579</v>
      </c>
      <c r="B533" s="33" t="s">
        <v>2322</v>
      </c>
      <c r="C533" s="32" t="s">
        <v>2930</v>
      </c>
      <c r="D533" s="32" t="s">
        <v>3106</v>
      </c>
      <c r="E533" s="34">
        <f t="shared" si="43"/>
        <v>4</v>
      </c>
      <c r="F533" s="35" t="s">
        <v>22</v>
      </c>
      <c r="G533" s="34">
        <f t="shared" si="42"/>
        <v>202.69</v>
      </c>
      <c r="H533" s="36">
        <f t="shared" si="46"/>
        <v>253.36</v>
      </c>
      <c r="I533" s="36">
        <f t="shared" si="44"/>
        <v>1013.44</v>
      </c>
      <c r="J533" s="29" t="s">
        <v>3622</v>
      </c>
      <c r="K533" s="37">
        <v>202.69</v>
      </c>
      <c r="M533" s="38">
        <v>202.69</v>
      </c>
      <c r="N533" s="39">
        <f t="shared" si="45"/>
        <v>0.25</v>
      </c>
      <c r="S533" s="13">
        <v>4</v>
      </c>
    </row>
    <row r="534" spans="1:19" ht="22.5" x14ac:dyDescent="0.25">
      <c r="A534" s="32" t="s">
        <v>580</v>
      </c>
      <c r="B534" s="33" t="s">
        <v>2346</v>
      </c>
      <c r="C534" s="32" t="s">
        <v>1</v>
      </c>
      <c r="D534" s="32" t="s">
        <v>3130</v>
      </c>
      <c r="E534" s="34">
        <f t="shared" si="43"/>
        <v>198.68</v>
      </c>
      <c r="F534" s="35" t="s">
        <v>24</v>
      </c>
      <c r="G534" s="34">
        <f t="shared" si="42"/>
        <v>10.69</v>
      </c>
      <c r="H534" s="36">
        <f t="shared" si="46"/>
        <v>13.36</v>
      </c>
      <c r="I534" s="36">
        <f t="shared" si="44"/>
        <v>2654.36</v>
      </c>
      <c r="J534" s="29" t="s">
        <v>3622</v>
      </c>
      <c r="K534" s="37">
        <v>10.69</v>
      </c>
      <c r="M534" s="38">
        <v>10.69</v>
      </c>
      <c r="N534" s="39">
        <f t="shared" si="45"/>
        <v>0.25</v>
      </c>
      <c r="S534" s="13">
        <v>198.68</v>
      </c>
    </row>
    <row r="535" spans="1:19" ht="22.5" x14ac:dyDescent="0.25">
      <c r="A535" s="32" t="s">
        <v>581</v>
      </c>
      <c r="B535" s="33" t="s">
        <v>2359</v>
      </c>
      <c r="C535" s="32" t="s">
        <v>1</v>
      </c>
      <c r="D535" s="32" t="s">
        <v>3143</v>
      </c>
      <c r="E535" s="34">
        <f t="shared" si="43"/>
        <v>679.6</v>
      </c>
      <c r="F535" s="35" t="s">
        <v>24</v>
      </c>
      <c r="G535" s="34">
        <f t="shared" si="42"/>
        <v>5.01</v>
      </c>
      <c r="H535" s="36">
        <f t="shared" si="46"/>
        <v>6.26</v>
      </c>
      <c r="I535" s="36">
        <f t="shared" si="44"/>
        <v>4254.3</v>
      </c>
      <c r="J535" s="29" t="s">
        <v>3622</v>
      </c>
      <c r="K535" s="37">
        <v>5.01</v>
      </c>
      <c r="M535" s="38">
        <v>5.01</v>
      </c>
      <c r="N535" s="39">
        <f t="shared" si="45"/>
        <v>0.25</v>
      </c>
      <c r="S535" s="13">
        <v>679.6</v>
      </c>
    </row>
    <row r="536" spans="1:19" ht="22.5" x14ac:dyDescent="0.25">
      <c r="A536" s="32" t="s">
        <v>582</v>
      </c>
      <c r="B536" s="33" t="s">
        <v>2361</v>
      </c>
      <c r="C536" s="32" t="s">
        <v>1</v>
      </c>
      <c r="D536" s="32" t="s">
        <v>3145</v>
      </c>
      <c r="E536" s="34">
        <f t="shared" si="43"/>
        <v>137.4</v>
      </c>
      <c r="F536" s="35" t="s">
        <v>24</v>
      </c>
      <c r="G536" s="34">
        <f t="shared" si="42"/>
        <v>10.37</v>
      </c>
      <c r="H536" s="36">
        <f t="shared" si="46"/>
        <v>12.96</v>
      </c>
      <c r="I536" s="36">
        <f t="shared" si="44"/>
        <v>1780.7</v>
      </c>
      <c r="J536" s="29" t="s">
        <v>3622</v>
      </c>
      <c r="K536" s="37">
        <v>10.37</v>
      </c>
      <c r="M536" s="38">
        <v>10.37</v>
      </c>
      <c r="N536" s="39">
        <f t="shared" si="45"/>
        <v>0.25</v>
      </c>
      <c r="S536" s="13">
        <v>137.4</v>
      </c>
    </row>
    <row r="537" spans="1:19" ht="22.5" x14ac:dyDescent="0.25">
      <c r="A537" s="32" t="s">
        <v>583</v>
      </c>
      <c r="B537" s="33" t="s">
        <v>2491</v>
      </c>
      <c r="C537" s="32" t="s">
        <v>1</v>
      </c>
      <c r="D537" s="32" t="s">
        <v>3274</v>
      </c>
      <c r="E537" s="34">
        <f t="shared" si="43"/>
        <v>18</v>
      </c>
      <c r="F537" s="35" t="s">
        <v>22</v>
      </c>
      <c r="G537" s="34">
        <f t="shared" si="42"/>
        <v>12.88</v>
      </c>
      <c r="H537" s="36">
        <f t="shared" si="46"/>
        <v>16.100000000000001</v>
      </c>
      <c r="I537" s="36">
        <f t="shared" si="44"/>
        <v>289.8</v>
      </c>
      <c r="J537" s="29" t="s">
        <v>3622</v>
      </c>
      <c r="K537" s="37">
        <v>12.88</v>
      </c>
      <c r="M537" s="38">
        <v>12.88</v>
      </c>
      <c r="N537" s="39">
        <f t="shared" si="45"/>
        <v>0.25</v>
      </c>
      <c r="S537" s="13">
        <v>18</v>
      </c>
    </row>
    <row r="538" spans="1:19" ht="22.5" x14ac:dyDescent="0.25">
      <c r="A538" s="32" t="s">
        <v>584</v>
      </c>
      <c r="B538" s="33" t="s">
        <v>2492</v>
      </c>
      <c r="C538" s="32" t="s">
        <v>1</v>
      </c>
      <c r="D538" s="32" t="s">
        <v>3275</v>
      </c>
      <c r="E538" s="34">
        <f t="shared" si="43"/>
        <v>3</v>
      </c>
      <c r="F538" s="35" t="s">
        <v>22</v>
      </c>
      <c r="G538" s="34">
        <f t="shared" si="42"/>
        <v>16.239999999999998</v>
      </c>
      <c r="H538" s="36">
        <f t="shared" si="46"/>
        <v>20.3</v>
      </c>
      <c r="I538" s="36">
        <f t="shared" si="44"/>
        <v>60.9</v>
      </c>
      <c r="J538" s="29" t="s">
        <v>3622</v>
      </c>
      <c r="K538" s="37">
        <v>16.239999999999998</v>
      </c>
      <c r="M538" s="38">
        <v>16.239999999999998</v>
      </c>
      <c r="N538" s="39">
        <f t="shared" si="45"/>
        <v>0.25</v>
      </c>
      <c r="S538" s="13">
        <v>3</v>
      </c>
    </row>
    <row r="539" spans="1:19" ht="22.5" x14ac:dyDescent="0.25">
      <c r="A539" s="32" t="s">
        <v>585</v>
      </c>
      <c r="B539" s="33" t="s">
        <v>2409</v>
      </c>
      <c r="C539" s="32" t="s">
        <v>1</v>
      </c>
      <c r="D539" s="32" t="s">
        <v>3193</v>
      </c>
      <c r="E539" s="34">
        <f t="shared" si="43"/>
        <v>33</v>
      </c>
      <c r="F539" s="35" t="s">
        <v>22</v>
      </c>
      <c r="G539" s="34">
        <f t="shared" si="42"/>
        <v>20.16</v>
      </c>
      <c r="H539" s="36">
        <f t="shared" si="46"/>
        <v>25.2</v>
      </c>
      <c r="I539" s="36">
        <f t="shared" si="44"/>
        <v>831.6</v>
      </c>
      <c r="J539" s="29" t="s">
        <v>3622</v>
      </c>
      <c r="K539" s="37">
        <v>20.16</v>
      </c>
      <c r="M539" s="38">
        <v>20.16</v>
      </c>
      <c r="N539" s="39">
        <f t="shared" si="45"/>
        <v>0.25</v>
      </c>
      <c r="S539" s="13">
        <v>33</v>
      </c>
    </row>
    <row r="540" spans="1:19" ht="22.5" x14ac:dyDescent="0.25">
      <c r="A540" s="32" t="s">
        <v>586</v>
      </c>
      <c r="B540" s="33" t="s">
        <v>2400</v>
      </c>
      <c r="C540" s="32" t="s">
        <v>1</v>
      </c>
      <c r="D540" s="32" t="s">
        <v>3184</v>
      </c>
      <c r="E540" s="34">
        <f t="shared" si="43"/>
        <v>1</v>
      </c>
      <c r="F540" s="35" t="s">
        <v>22</v>
      </c>
      <c r="G540" s="34">
        <f t="shared" si="42"/>
        <v>31.23</v>
      </c>
      <c r="H540" s="36">
        <f t="shared" si="46"/>
        <v>39.04</v>
      </c>
      <c r="I540" s="36">
        <f t="shared" si="44"/>
        <v>39.04</v>
      </c>
      <c r="J540" s="29" t="s">
        <v>3622</v>
      </c>
      <c r="K540" s="37">
        <v>31.23</v>
      </c>
      <c r="M540" s="38">
        <v>31.23</v>
      </c>
      <c r="N540" s="39">
        <f t="shared" si="45"/>
        <v>0.25</v>
      </c>
      <c r="S540" s="13">
        <v>1</v>
      </c>
    </row>
    <row r="541" spans="1:19" ht="22.5" x14ac:dyDescent="0.25">
      <c r="A541" s="32" t="s">
        <v>587</v>
      </c>
      <c r="B541" s="33" t="s">
        <v>2493</v>
      </c>
      <c r="C541" s="32" t="s">
        <v>1</v>
      </c>
      <c r="D541" s="32" t="s">
        <v>3276</v>
      </c>
      <c r="E541" s="34">
        <f t="shared" si="43"/>
        <v>1</v>
      </c>
      <c r="F541" s="35" t="s">
        <v>22</v>
      </c>
      <c r="G541" s="34">
        <f t="shared" ref="G541:G604" si="47">ROUND(K541*(100%-I$7),2)</f>
        <v>85.22</v>
      </c>
      <c r="H541" s="36">
        <f t="shared" si="46"/>
        <v>106.53</v>
      </c>
      <c r="I541" s="36">
        <f t="shared" si="44"/>
        <v>106.53</v>
      </c>
      <c r="J541" s="29" t="s">
        <v>3622</v>
      </c>
      <c r="K541" s="37">
        <v>85.22</v>
      </c>
      <c r="M541" s="38">
        <v>85.22</v>
      </c>
      <c r="N541" s="39">
        <f t="shared" si="45"/>
        <v>0.25</v>
      </c>
      <c r="S541" s="13">
        <v>1</v>
      </c>
    </row>
    <row r="542" spans="1:19" ht="22.5" x14ac:dyDescent="0.25">
      <c r="A542" s="32" t="s">
        <v>588</v>
      </c>
      <c r="B542" s="33" t="s">
        <v>2406</v>
      </c>
      <c r="C542" s="32" t="s">
        <v>1</v>
      </c>
      <c r="D542" s="32" t="s">
        <v>3190</v>
      </c>
      <c r="E542" s="34">
        <f t="shared" si="43"/>
        <v>3</v>
      </c>
      <c r="F542" s="35" t="s">
        <v>22</v>
      </c>
      <c r="G542" s="34">
        <f t="shared" si="47"/>
        <v>32.69</v>
      </c>
      <c r="H542" s="36">
        <f>ROUND(G542*(1+I$5),2)</f>
        <v>40.86</v>
      </c>
      <c r="I542" s="36">
        <f t="shared" si="44"/>
        <v>122.58</v>
      </c>
      <c r="J542" s="29" t="s">
        <v>3622</v>
      </c>
      <c r="K542" s="37">
        <v>32.69</v>
      </c>
      <c r="M542" s="38">
        <v>32.69</v>
      </c>
      <c r="N542" s="39">
        <f t="shared" si="45"/>
        <v>0.25</v>
      </c>
      <c r="S542" s="13">
        <v>3</v>
      </c>
    </row>
    <row r="543" spans="1:19" ht="22.5" x14ac:dyDescent="0.25">
      <c r="A543" s="32" t="s">
        <v>589</v>
      </c>
      <c r="B543" s="33" t="s">
        <v>2408</v>
      </c>
      <c r="C543" s="32" t="s">
        <v>1</v>
      </c>
      <c r="D543" s="32" t="s">
        <v>3192</v>
      </c>
      <c r="E543" s="34">
        <f t="shared" si="43"/>
        <v>14</v>
      </c>
      <c r="F543" s="35" t="s">
        <v>22</v>
      </c>
      <c r="G543" s="34">
        <f t="shared" si="47"/>
        <v>50.31</v>
      </c>
      <c r="H543" s="36">
        <f>ROUND(G543*(1+I$5),2)</f>
        <v>62.89</v>
      </c>
      <c r="I543" s="36">
        <f t="shared" si="44"/>
        <v>880.46</v>
      </c>
      <c r="J543" s="29" t="s">
        <v>3622</v>
      </c>
      <c r="K543" s="37">
        <v>50.31</v>
      </c>
      <c r="M543" s="38">
        <v>50.31</v>
      </c>
      <c r="N543" s="39">
        <f t="shared" si="45"/>
        <v>0.25</v>
      </c>
      <c r="S543" s="13">
        <v>14</v>
      </c>
    </row>
    <row r="544" spans="1:19" ht="22.5" x14ac:dyDescent="0.25">
      <c r="A544" s="32" t="s">
        <v>590</v>
      </c>
      <c r="B544" s="33" t="s">
        <v>2405</v>
      </c>
      <c r="C544" s="32" t="s">
        <v>1</v>
      </c>
      <c r="D544" s="32" t="s">
        <v>3189</v>
      </c>
      <c r="E544" s="34">
        <f t="shared" si="43"/>
        <v>2</v>
      </c>
      <c r="F544" s="35" t="s">
        <v>22</v>
      </c>
      <c r="G544" s="34">
        <f t="shared" si="47"/>
        <v>91.19</v>
      </c>
      <c r="H544" s="36">
        <f t="shared" si="46"/>
        <v>113.99</v>
      </c>
      <c r="I544" s="36">
        <f t="shared" si="44"/>
        <v>227.98</v>
      </c>
      <c r="J544" s="29" t="s">
        <v>3622</v>
      </c>
      <c r="K544" s="37">
        <v>91.19</v>
      </c>
      <c r="M544" s="38">
        <v>91.19</v>
      </c>
      <c r="N544" s="39">
        <f t="shared" si="45"/>
        <v>0.25</v>
      </c>
      <c r="S544" s="13">
        <v>2</v>
      </c>
    </row>
    <row r="545" spans="1:19" x14ac:dyDescent="0.25">
      <c r="A545" s="32" t="s">
        <v>591</v>
      </c>
      <c r="B545" s="33" t="s">
        <v>2415</v>
      </c>
      <c r="C545" s="32" t="s">
        <v>2930</v>
      </c>
      <c r="D545" s="32" t="s">
        <v>3199</v>
      </c>
      <c r="E545" s="34">
        <f t="shared" si="43"/>
        <v>2</v>
      </c>
      <c r="F545" s="35" t="s">
        <v>22</v>
      </c>
      <c r="G545" s="34">
        <f t="shared" si="47"/>
        <v>225.61</v>
      </c>
      <c r="H545" s="36">
        <f t="shared" si="46"/>
        <v>282.01</v>
      </c>
      <c r="I545" s="36">
        <f t="shared" si="44"/>
        <v>564.02</v>
      </c>
      <c r="J545" s="29" t="s">
        <v>3622</v>
      </c>
      <c r="K545" s="37">
        <v>225.61</v>
      </c>
      <c r="M545" s="38">
        <v>225.61</v>
      </c>
      <c r="N545" s="39">
        <f t="shared" si="45"/>
        <v>0.25</v>
      </c>
      <c r="S545" s="13">
        <v>2</v>
      </c>
    </row>
    <row r="546" spans="1:19" x14ac:dyDescent="0.25">
      <c r="A546" s="32" t="s">
        <v>592</v>
      </c>
      <c r="B546" s="33" t="s">
        <v>2416</v>
      </c>
      <c r="C546" s="32" t="s">
        <v>2930</v>
      </c>
      <c r="D546" s="32" t="s">
        <v>3200</v>
      </c>
      <c r="E546" s="34">
        <f t="shared" si="43"/>
        <v>29</v>
      </c>
      <c r="F546" s="35" t="s">
        <v>22</v>
      </c>
      <c r="G546" s="34">
        <f t="shared" si="47"/>
        <v>149.97999999999999</v>
      </c>
      <c r="H546" s="36">
        <f t="shared" si="46"/>
        <v>187.48</v>
      </c>
      <c r="I546" s="36">
        <f t="shared" si="44"/>
        <v>5436.92</v>
      </c>
      <c r="J546" s="29" t="s">
        <v>3622</v>
      </c>
      <c r="K546" s="37">
        <v>149.97999999999999</v>
      </c>
      <c r="M546" s="38">
        <v>149.97999999999999</v>
      </c>
      <c r="N546" s="39">
        <f t="shared" si="45"/>
        <v>0.25</v>
      </c>
      <c r="S546" s="13">
        <v>29</v>
      </c>
    </row>
    <row r="547" spans="1:19" ht="22.5" x14ac:dyDescent="0.25">
      <c r="A547" s="32" t="s">
        <v>593</v>
      </c>
      <c r="B547" s="33" t="s">
        <v>2418</v>
      </c>
      <c r="C547" s="32" t="s">
        <v>1</v>
      </c>
      <c r="D547" s="32" t="s">
        <v>3202</v>
      </c>
      <c r="E547" s="34">
        <f t="shared" si="43"/>
        <v>6</v>
      </c>
      <c r="F547" s="35" t="s">
        <v>22</v>
      </c>
      <c r="G547" s="34">
        <f t="shared" si="47"/>
        <v>16.79</v>
      </c>
      <c r="H547" s="36">
        <f t="shared" si="46"/>
        <v>20.99</v>
      </c>
      <c r="I547" s="36">
        <f t="shared" si="44"/>
        <v>125.94</v>
      </c>
      <c r="J547" s="29" t="s">
        <v>3622</v>
      </c>
      <c r="K547" s="37">
        <v>16.79</v>
      </c>
      <c r="M547" s="38">
        <v>16.79</v>
      </c>
      <c r="N547" s="39">
        <f t="shared" si="45"/>
        <v>0.25</v>
      </c>
      <c r="S547" s="13">
        <v>6</v>
      </c>
    </row>
    <row r="548" spans="1:19" ht="22.5" x14ac:dyDescent="0.25">
      <c r="A548" s="32" t="s">
        <v>594</v>
      </c>
      <c r="B548" s="33" t="s">
        <v>2429</v>
      </c>
      <c r="C548" s="32" t="s">
        <v>1</v>
      </c>
      <c r="D548" s="32" t="s">
        <v>3213</v>
      </c>
      <c r="E548" s="34">
        <f t="shared" ref="E548:E611" si="48">S548</f>
        <v>4</v>
      </c>
      <c r="F548" s="35" t="s">
        <v>22</v>
      </c>
      <c r="G548" s="34">
        <f t="shared" si="47"/>
        <v>15.3</v>
      </c>
      <c r="H548" s="36">
        <f t="shared" si="46"/>
        <v>19.13</v>
      </c>
      <c r="I548" s="36">
        <f t="shared" si="44"/>
        <v>76.52</v>
      </c>
      <c r="J548" s="29" t="s">
        <v>3622</v>
      </c>
      <c r="K548" s="37">
        <v>15.3</v>
      </c>
      <c r="M548" s="38">
        <v>15.3</v>
      </c>
      <c r="N548" s="39">
        <f t="shared" si="45"/>
        <v>0.25</v>
      </c>
      <c r="S548" s="13">
        <v>4</v>
      </c>
    </row>
    <row r="549" spans="1:19" ht="22.5" x14ac:dyDescent="0.25">
      <c r="A549" s="32" t="s">
        <v>595</v>
      </c>
      <c r="B549" s="33" t="s">
        <v>2494</v>
      </c>
      <c r="C549" s="32" t="s">
        <v>1</v>
      </c>
      <c r="D549" s="32" t="s">
        <v>3277</v>
      </c>
      <c r="E549" s="34">
        <f t="shared" si="48"/>
        <v>4</v>
      </c>
      <c r="F549" s="35" t="s">
        <v>22</v>
      </c>
      <c r="G549" s="34">
        <f t="shared" si="47"/>
        <v>83.34</v>
      </c>
      <c r="H549" s="36">
        <f t="shared" si="46"/>
        <v>104.18</v>
      </c>
      <c r="I549" s="36">
        <f t="shared" si="44"/>
        <v>416.72</v>
      </c>
      <c r="J549" s="29" t="s">
        <v>3622</v>
      </c>
      <c r="K549" s="37">
        <v>83.34</v>
      </c>
      <c r="M549" s="38">
        <v>83.34</v>
      </c>
      <c r="N549" s="39">
        <f t="shared" si="45"/>
        <v>0.25</v>
      </c>
      <c r="S549" s="13">
        <v>4</v>
      </c>
    </row>
    <row r="550" spans="1:19" ht="22.5" x14ac:dyDescent="0.25">
      <c r="A550" s="32" t="s">
        <v>596</v>
      </c>
      <c r="B550" s="33" t="s">
        <v>2422</v>
      </c>
      <c r="C550" s="32" t="s">
        <v>2930</v>
      </c>
      <c r="D550" s="32" t="s">
        <v>3206</v>
      </c>
      <c r="E550" s="34">
        <f t="shared" si="48"/>
        <v>4</v>
      </c>
      <c r="F550" s="35" t="s">
        <v>22</v>
      </c>
      <c r="G550" s="34">
        <f t="shared" si="47"/>
        <v>170.55</v>
      </c>
      <c r="H550" s="36">
        <f t="shared" si="46"/>
        <v>213.19</v>
      </c>
      <c r="I550" s="36">
        <f t="shared" si="44"/>
        <v>852.76</v>
      </c>
      <c r="J550" s="29" t="s">
        <v>3622</v>
      </c>
      <c r="K550" s="37">
        <v>170.55</v>
      </c>
      <c r="M550" s="38">
        <v>170.55</v>
      </c>
      <c r="N550" s="39">
        <f t="shared" si="45"/>
        <v>0.25</v>
      </c>
      <c r="S550" s="13">
        <v>4</v>
      </c>
    </row>
    <row r="551" spans="1:19" ht="22.5" x14ac:dyDescent="0.25">
      <c r="A551" s="32" t="s">
        <v>597</v>
      </c>
      <c r="B551" s="33" t="s">
        <v>2437</v>
      </c>
      <c r="C551" s="32" t="s">
        <v>2930</v>
      </c>
      <c r="D551" s="32" t="s">
        <v>3221</v>
      </c>
      <c r="E551" s="34">
        <f t="shared" si="48"/>
        <v>1</v>
      </c>
      <c r="F551" s="35" t="s">
        <v>22</v>
      </c>
      <c r="G551" s="34">
        <f t="shared" si="47"/>
        <v>158.32</v>
      </c>
      <c r="H551" s="36">
        <f t="shared" si="46"/>
        <v>197.9</v>
      </c>
      <c r="I551" s="36">
        <f t="shared" si="44"/>
        <v>197.9</v>
      </c>
      <c r="J551" s="29" t="s">
        <v>3622</v>
      </c>
      <c r="K551" s="37">
        <v>158.32</v>
      </c>
      <c r="M551" s="38">
        <v>158.32</v>
      </c>
      <c r="N551" s="39">
        <f t="shared" si="45"/>
        <v>0.25</v>
      </c>
      <c r="S551" s="13">
        <v>1</v>
      </c>
    </row>
    <row r="552" spans="1:19" ht="22.5" x14ac:dyDescent="0.25">
      <c r="A552" s="32" t="s">
        <v>598</v>
      </c>
      <c r="B552" s="33" t="s">
        <v>2430</v>
      </c>
      <c r="C552" s="32" t="s">
        <v>2930</v>
      </c>
      <c r="D552" s="32" t="s">
        <v>3214</v>
      </c>
      <c r="E552" s="34">
        <f t="shared" si="48"/>
        <v>1</v>
      </c>
      <c r="F552" s="35" t="s">
        <v>22</v>
      </c>
      <c r="G552" s="34">
        <f t="shared" si="47"/>
        <v>863.46</v>
      </c>
      <c r="H552" s="36">
        <f t="shared" si="46"/>
        <v>1079.33</v>
      </c>
      <c r="I552" s="36">
        <f t="shared" si="44"/>
        <v>1079.33</v>
      </c>
      <c r="J552" s="29" t="s">
        <v>3622</v>
      </c>
      <c r="K552" s="37">
        <v>863.46</v>
      </c>
      <c r="M552" s="38">
        <v>863.46</v>
      </c>
      <c r="N552" s="39">
        <f t="shared" si="45"/>
        <v>0.25</v>
      </c>
      <c r="S552" s="13">
        <v>1</v>
      </c>
    </row>
    <row r="553" spans="1:19" ht="22.5" x14ac:dyDescent="0.25">
      <c r="A553" s="32" t="s">
        <v>599</v>
      </c>
      <c r="B553" s="33" t="s">
        <v>2495</v>
      </c>
      <c r="C553" s="32" t="s">
        <v>2930</v>
      </c>
      <c r="D553" s="32" t="s">
        <v>3278</v>
      </c>
      <c r="E553" s="34">
        <f t="shared" si="48"/>
        <v>1</v>
      </c>
      <c r="F553" s="35" t="s">
        <v>22</v>
      </c>
      <c r="G553" s="34">
        <f t="shared" si="47"/>
        <v>449.06</v>
      </c>
      <c r="H553" s="36">
        <f t="shared" si="46"/>
        <v>561.33000000000004</v>
      </c>
      <c r="I553" s="36">
        <f t="shared" si="44"/>
        <v>561.33000000000004</v>
      </c>
      <c r="J553" s="29" t="s">
        <v>3622</v>
      </c>
      <c r="K553" s="37">
        <v>449.06</v>
      </c>
      <c r="M553" s="38">
        <v>449.06</v>
      </c>
      <c r="N553" s="39">
        <f t="shared" si="45"/>
        <v>0.25</v>
      </c>
      <c r="S553" s="13">
        <v>1</v>
      </c>
    </row>
    <row r="554" spans="1:19" ht="22.5" x14ac:dyDescent="0.25">
      <c r="A554" s="32" t="s">
        <v>600</v>
      </c>
      <c r="B554" s="33" t="s">
        <v>2448</v>
      </c>
      <c r="C554" s="32" t="s">
        <v>1</v>
      </c>
      <c r="D554" s="32" t="s">
        <v>3232</v>
      </c>
      <c r="E554" s="34">
        <f t="shared" si="48"/>
        <v>18</v>
      </c>
      <c r="F554" s="35" t="s">
        <v>24</v>
      </c>
      <c r="G554" s="34">
        <f t="shared" si="47"/>
        <v>12.28</v>
      </c>
      <c r="H554" s="36">
        <f t="shared" si="46"/>
        <v>15.35</v>
      </c>
      <c r="I554" s="36">
        <f t="shared" si="44"/>
        <v>276.3</v>
      </c>
      <c r="J554" s="29" t="s">
        <v>3622</v>
      </c>
      <c r="K554" s="37">
        <v>12.28</v>
      </c>
      <c r="M554" s="38">
        <v>12.28</v>
      </c>
      <c r="N554" s="39">
        <f t="shared" si="45"/>
        <v>0.25</v>
      </c>
      <c r="S554" s="13">
        <v>18</v>
      </c>
    </row>
    <row r="555" spans="1:19" ht="22.5" x14ac:dyDescent="0.25">
      <c r="A555" s="32" t="s">
        <v>601</v>
      </c>
      <c r="B555" s="33" t="s">
        <v>2449</v>
      </c>
      <c r="C555" s="32" t="s">
        <v>1</v>
      </c>
      <c r="D555" s="32" t="s">
        <v>3233</v>
      </c>
      <c r="E555" s="34">
        <f t="shared" si="48"/>
        <v>12.92</v>
      </c>
      <c r="F555" s="35" t="s">
        <v>24</v>
      </c>
      <c r="G555" s="34">
        <f t="shared" si="47"/>
        <v>7.58</v>
      </c>
      <c r="H555" s="36">
        <f t="shared" si="46"/>
        <v>9.48</v>
      </c>
      <c r="I555" s="36">
        <f t="shared" si="44"/>
        <v>122.48</v>
      </c>
      <c r="J555" s="29" t="s">
        <v>3622</v>
      </c>
      <c r="K555" s="37">
        <v>7.58</v>
      </c>
      <c r="M555" s="38">
        <v>7.58</v>
      </c>
      <c r="N555" s="39">
        <f t="shared" si="45"/>
        <v>0.25099999999999989</v>
      </c>
      <c r="S555" s="13">
        <v>12.92</v>
      </c>
    </row>
    <row r="556" spans="1:19" ht="22.5" x14ac:dyDescent="0.25">
      <c r="A556" s="32" t="s">
        <v>602</v>
      </c>
      <c r="B556" s="33" t="s">
        <v>2450</v>
      </c>
      <c r="C556" s="32" t="s">
        <v>1</v>
      </c>
      <c r="D556" s="32" t="s">
        <v>3234</v>
      </c>
      <c r="E556" s="34">
        <f t="shared" si="48"/>
        <v>4</v>
      </c>
      <c r="F556" s="35" t="s">
        <v>22</v>
      </c>
      <c r="G556" s="34">
        <f t="shared" si="47"/>
        <v>20.14</v>
      </c>
      <c r="H556" s="36">
        <f t="shared" si="46"/>
        <v>25.18</v>
      </c>
      <c r="I556" s="36">
        <f t="shared" si="44"/>
        <v>100.72</v>
      </c>
      <c r="J556" s="29" t="s">
        <v>3622</v>
      </c>
      <c r="K556" s="37">
        <v>20.14</v>
      </c>
      <c r="M556" s="38">
        <v>20.14</v>
      </c>
      <c r="N556" s="39">
        <f t="shared" si="45"/>
        <v>0.25</v>
      </c>
      <c r="S556" s="13">
        <v>4</v>
      </c>
    </row>
    <row r="557" spans="1:19" ht="22.5" x14ac:dyDescent="0.25">
      <c r="A557" s="32" t="s">
        <v>603</v>
      </c>
      <c r="B557" s="33" t="s">
        <v>2378</v>
      </c>
      <c r="C557" s="32" t="s">
        <v>1</v>
      </c>
      <c r="D557" s="32" t="s">
        <v>3162</v>
      </c>
      <c r="E557" s="34">
        <f t="shared" si="48"/>
        <v>2</v>
      </c>
      <c r="F557" s="35" t="s">
        <v>22</v>
      </c>
      <c r="G557" s="34">
        <f t="shared" si="47"/>
        <v>20.2</v>
      </c>
      <c r="H557" s="36">
        <f t="shared" si="46"/>
        <v>25.25</v>
      </c>
      <c r="I557" s="36">
        <f t="shared" si="44"/>
        <v>50.5</v>
      </c>
      <c r="J557" s="29" t="s">
        <v>3622</v>
      </c>
      <c r="K557" s="37">
        <v>20.2</v>
      </c>
      <c r="M557" s="38">
        <v>20.2</v>
      </c>
      <c r="N557" s="39">
        <f t="shared" si="45"/>
        <v>0.25</v>
      </c>
      <c r="S557" s="13">
        <v>2</v>
      </c>
    </row>
    <row r="558" spans="1:19" ht="22.5" x14ac:dyDescent="0.25">
      <c r="A558" s="32" t="s">
        <v>604</v>
      </c>
      <c r="B558" s="33" t="s">
        <v>2390</v>
      </c>
      <c r="C558" s="32" t="s">
        <v>1</v>
      </c>
      <c r="D558" s="32" t="s">
        <v>3174</v>
      </c>
      <c r="E558" s="34">
        <f t="shared" si="48"/>
        <v>4</v>
      </c>
      <c r="F558" s="35" t="s">
        <v>22</v>
      </c>
      <c r="G558" s="34">
        <f t="shared" si="47"/>
        <v>12.7</v>
      </c>
      <c r="H558" s="36">
        <f t="shared" si="46"/>
        <v>15.88</v>
      </c>
      <c r="I558" s="36">
        <f t="shared" si="44"/>
        <v>63.52</v>
      </c>
      <c r="J558" s="29" t="s">
        <v>3622</v>
      </c>
      <c r="K558" s="37">
        <v>12.7</v>
      </c>
      <c r="M558" s="38">
        <v>12.7</v>
      </c>
      <c r="N558" s="39">
        <f t="shared" si="45"/>
        <v>0.25</v>
      </c>
      <c r="S558" s="13">
        <v>4</v>
      </c>
    </row>
    <row r="559" spans="1:19" x14ac:dyDescent="0.25">
      <c r="A559" s="32" t="s">
        <v>605</v>
      </c>
      <c r="B559" s="33" t="s">
        <v>2454</v>
      </c>
      <c r="C559" s="32" t="s">
        <v>2930</v>
      </c>
      <c r="D559" s="32" t="s">
        <v>3238</v>
      </c>
      <c r="E559" s="34">
        <f t="shared" si="48"/>
        <v>2</v>
      </c>
      <c r="F559" s="35" t="s">
        <v>22</v>
      </c>
      <c r="G559" s="34">
        <f t="shared" si="47"/>
        <v>12.97</v>
      </c>
      <c r="H559" s="36">
        <f t="shared" si="46"/>
        <v>16.21</v>
      </c>
      <c r="I559" s="36">
        <f t="shared" si="44"/>
        <v>32.42</v>
      </c>
      <c r="J559" s="29" t="s">
        <v>3622</v>
      </c>
      <c r="K559" s="37">
        <v>12.97</v>
      </c>
      <c r="M559" s="38">
        <v>12.97</v>
      </c>
      <c r="N559" s="39">
        <f t="shared" si="45"/>
        <v>0.25</v>
      </c>
      <c r="S559" s="13">
        <v>2</v>
      </c>
    </row>
    <row r="560" spans="1:19" ht="25.5" customHeight="1" x14ac:dyDescent="0.25">
      <c r="A560" s="32" t="s">
        <v>606</v>
      </c>
      <c r="B560" s="33" t="s">
        <v>2455</v>
      </c>
      <c r="C560" s="32" t="s">
        <v>2930</v>
      </c>
      <c r="D560" s="32" t="s">
        <v>3239</v>
      </c>
      <c r="E560" s="34">
        <f t="shared" si="48"/>
        <v>2</v>
      </c>
      <c r="F560" s="35" t="s">
        <v>22</v>
      </c>
      <c r="G560" s="34">
        <f t="shared" si="47"/>
        <v>73.7</v>
      </c>
      <c r="H560" s="36">
        <f t="shared" si="46"/>
        <v>92.13</v>
      </c>
      <c r="I560" s="36">
        <f t="shared" si="44"/>
        <v>184.26</v>
      </c>
      <c r="J560" s="29" t="s">
        <v>3622</v>
      </c>
      <c r="K560" s="37">
        <v>73.7</v>
      </c>
      <c r="M560" s="38">
        <v>73.7</v>
      </c>
      <c r="N560" s="39">
        <f t="shared" si="45"/>
        <v>0.25</v>
      </c>
      <c r="S560" s="13">
        <v>2</v>
      </c>
    </row>
    <row r="561" spans="1:19" ht="22.5" x14ac:dyDescent="0.25">
      <c r="A561" s="32" t="s">
        <v>607</v>
      </c>
      <c r="B561" s="33" t="s">
        <v>2456</v>
      </c>
      <c r="C561" s="32" t="s">
        <v>2930</v>
      </c>
      <c r="D561" s="32" t="s">
        <v>3240</v>
      </c>
      <c r="E561" s="34">
        <f t="shared" si="48"/>
        <v>1</v>
      </c>
      <c r="F561" s="35" t="s">
        <v>22</v>
      </c>
      <c r="G561" s="34">
        <f t="shared" si="47"/>
        <v>124.63</v>
      </c>
      <c r="H561" s="36">
        <f t="shared" si="46"/>
        <v>155.79</v>
      </c>
      <c r="I561" s="36">
        <f t="shared" si="44"/>
        <v>155.79</v>
      </c>
      <c r="J561" s="29" t="s">
        <v>3622</v>
      </c>
      <c r="K561" s="37">
        <v>124.63</v>
      </c>
      <c r="M561" s="38">
        <v>124.63</v>
      </c>
      <c r="N561" s="39">
        <f t="shared" si="45"/>
        <v>0.25</v>
      </c>
      <c r="S561" s="13">
        <v>1</v>
      </c>
    </row>
    <row r="562" spans="1:19" x14ac:dyDescent="0.25">
      <c r="A562" s="32" t="s">
        <v>608</v>
      </c>
      <c r="B562" s="33" t="s">
        <v>2457</v>
      </c>
      <c r="C562" s="32" t="s">
        <v>2930</v>
      </c>
      <c r="D562" s="32" t="s">
        <v>3241</v>
      </c>
      <c r="E562" s="34">
        <f t="shared" si="48"/>
        <v>1</v>
      </c>
      <c r="F562" s="35" t="s">
        <v>22</v>
      </c>
      <c r="G562" s="34">
        <f t="shared" si="47"/>
        <v>620.36</v>
      </c>
      <c r="H562" s="36">
        <f t="shared" si="46"/>
        <v>775.45</v>
      </c>
      <c r="I562" s="36">
        <f t="shared" si="44"/>
        <v>775.45</v>
      </c>
      <c r="J562" s="29" t="s">
        <v>3622</v>
      </c>
      <c r="K562" s="37">
        <v>620.36</v>
      </c>
      <c r="M562" s="38">
        <v>620.36</v>
      </c>
      <c r="N562" s="39">
        <f t="shared" si="45"/>
        <v>0.25</v>
      </c>
      <c r="S562" s="13">
        <v>1</v>
      </c>
    </row>
    <row r="563" spans="1:19" ht="27.75" customHeight="1" x14ac:dyDescent="0.25">
      <c r="A563" s="32" t="s">
        <v>609</v>
      </c>
      <c r="B563" s="33" t="s">
        <v>2458</v>
      </c>
      <c r="C563" s="32" t="s">
        <v>1</v>
      </c>
      <c r="D563" s="32" t="s">
        <v>3242</v>
      </c>
      <c r="E563" s="34">
        <f t="shared" si="48"/>
        <v>1</v>
      </c>
      <c r="F563" s="35" t="s">
        <v>22</v>
      </c>
      <c r="G563" s="34">
        <f t="shared" si="47"/>
        <v>3922.85</v>
      </c>
      <c r="H563" s="36">
        <f t="shared" si="46"/>
        <v>4903.5600000000004</v>
      </c>
      <c r="I563" s="36">
        <f t="shared" si="44"/>
        <v>4903.5600000000004</v>
      </c>
      <c r="J563" s="29" t="s">
        <v>3622</v>
      </c>
      <c r="K563" s="37">
        <v>3922.85</v>
      </c>
      <c r="M563" s="38">
        <v>3922.85</v>
      </c>
      <c r="N563" s="39">
        <f t="shared" si="45"/>
        <v>0.25</v>
      </c>
      <c r="S563" s="13">
        <v>1</v>
      </c>
    </row>
    <row r="564" spans="1:19" x14ac:dyDescent="0.25">
      <c r="A564" s="32" t="s">
        <v>610</v>
      </c>
      <c r="B564" s="33" t="s">
        <v>2459</v>
      </c>
      <c r="C564" s="32" t="s">
        <v>2930</v>
      </c>
      <c r="D564" s="32" t="s">
        <v>3243</v>
      </c>
      <c r="E564" s="34">
        <f t="shared" si="48"/>
        <v>1</v>
      </c>
      <c r="F564" s="35" t="s">
        <v>22</v>
      </c>
      <c r="G564" s="34">
        <f t="shared" si="47"/>
        <v>1654.59</v>
      </c>
      <c r="H564" s="36">
        <f t="shared" si="46"/>
        <v>2068.2399999999998</v>
      </c>
      <c r="I564" s="36">
        <f t="shared" si="44"/>
        <v>2068.2399999999998</v>
      </c>
      <c r="J564" s="29" t="s">
        <v>3622</v>
      </c>
      <c r="K564" s="37">
        <v>1654.59</v>
      </c>
      <c r="M564" s="38">
        <v>1654.59</v>
      </c>
      <c r="N564" s="39">
        <f t="shared" si="45"/>
        <v>0.25</v>
      </c>
      <c r="S564" s="13">
        <v>1</v>
      </c>
    </row>
    <row r="565" spans="1:19" x14ac:dyDescent="0.25">
      <c r="A565" s="32" t="s">
        <v>611</v>
      </c>
      <c r="B565" s="33" t="s">
        <v>2460</v>
      </c>
      <c r="C565" s="32" t="s">
        <v>2930</v>
      </c>
      <c r="D565" s="32" t="s">
        <v>3244</v>
      </c>
      <c r="E565" s="34">
        <f t="shared" si="48"/>
        <v>4</v>
      </c>
      <c r="F565" s="35" t="s">
        <v>3617</v>
      </c>
      <c r="G565" s="34">
        <f t="shared" si="47"/>
        <v>72</v>
      </c>
      <c r="H565" s="36">
        <f t="shared" si="46"/>
        <v>90</v>
      </c>
      <c r="I565" s="36">
        <f t="shared" si="44"/>
        <v>360</v>
      </c>
      <c r="J565" s="29" t="s">
        <v>3622</v>
      </c>
      <c r="K565" s="37">
        <v>72</v>
      </c>
      <c r="M565" s="38">
        <v>72</v>
      </c>
      <c r="N565" s="39">
        <f t="shared" si="45"/>
        <v>0.25</v>
      </c>
      <c r="S565" s="13">
        <v>4</v>
      </c>
    </row>
    <row r="566" spans="1:19" x14ac:dyDescent="0.25">
      <c r="A566" s="32" t="s">
        <v>612</v>
      </c>
      <c r="B566" s="33" t="s">
        <v>2461</v>
      </c>
      <c r="C566" s="32" t="s">
        <v>2930</v>
      </c>
      <c r="D566" s="32" t="s">
        <v>3245</v>
      </c>
      <c r="E566" s="34">
        <f t="shared" si="48"/>
        <v>1</v>
      </c>
      <c r="F566" s="35" t="s">
        <v>22</v>
      </c>
      <c r="G566" s="34">
        <f t="shared" si="47"/>
        <v>93.4</v>
      </c>
      <c r="H566" s="36">
        <f t="shared" si="46"/>
        <v>116.75</v>
      </c>
      <c r="I566" s="36">
        <f t="shared" si="44"/>
        <v>116.75</v>
      </c>
      <c r="J566" s="29" t="s">
        <v>3622</v>
      </c>
      <c r="K566" s="37">
        <v>93.4</v>
      </c>
      <c r="M566" s="38">
        <v>93.4</v>
      </c>
      <c r="N566" s="39">
        <f t="shared" si="45"/>
        <v>0.25</v>
      </c>
      <c r="S566" s="13">
        <v>1</v>
      </c>
    </row>
    <row r="567" spans="1:19" ht="22.5" x14ac:dyDescent="0.25">
      <c r="A567" s="32" t="s">
        <v>613</v>
      </c>
      <c r="B567" s="33" t="s">
        <v>2462</v>
      </c>
      <c r="C567" s="32" t="s">
        <v>2930</v>
      </c>
      <c r="D567" s="32" t="s">
        <v>3246</v>
      </c>
      <c r="E567" s="34">
        <f t="shared" si="48"/>
        <v>2</v>
      </c>
      <c r="F567" s="35" t="s">
        <v>22</v>
      </c>
      <c r="G567" s="34">
        <f t="shared" si="47"/>
        <v>23.11</v>
      </c>
      <c r="H567" s="36">
        <f t="shared" si="46"/>
        <v>28.89</v>
      </c>
      <c r="I567" s="36">
        <f t="shared" si="44"/>
        <v>57.78</v>
      </c>
      <c r="J567" s="29" t="s">
        <v>3622</v>
      </c>
      <c r="K567" s="37">
        <v>23.11</v>
      </c>
      <c r="M567" s="38">
        <v>23.11</v>
      </c>
      <c r="N567" s="39">
        <f t="shared" si="45"/>
        <v>0.25</v>
      </c>
      <c r="S567" s="13">
        <v>2</v>
      </c>
    </row>
    <row r="568" spans="1:19" x14ac:dyDescent="0.25">
      <c r="A568" s="32" t="s">
        <v>614</v>
      </c>
      <c r="B568" s="33" t="s">
        <v>2463</v>
      </c>
      <c r="C568" s="32" t="s">
        <v>2930</v>
      </c>
      <c r="D568" s="32" t="s">
        <v>3247</v>
      </c>
      <c r="E568" s="34">
        <f t="shared" si="48"/>
        <v>1</v>
      </c>
      <c r="F568" s="35" t="s">
        <v>22</v>
      </c>
      <c r="G568" s="34">
        <f t="shared" si="47"/>
        <v>276.45</v>
      </c>
      <c r="H568" s="36">
        <f t="shared" si="46"/>
        <v>345.56</v>
      </c>
      <c r="I568" s="36">
        <f t="shared" si="44"/>
        <v>345.56</v>
      </c>
      <c r="J568" s="29" t="s">
        <v>3622</v>
      </c>
      <c r="K568" s="37">
        <v>276.45</v>
      </c>
      <c r="M568" s="38">
        <v>276.45</v>
      </c>
      <c r="N568" s="39">
        <f t="shared" si="45"/>
        <v>0.25</v>
      </c>
      <c r="S568" s="13">
        <v>1</v>
      </c>
    </row>
    <row r="569" spans="1:19" ht="22.5" customHeight="1" x14ac:dyDescent="0.25">
      <c r="A569" s="32" t="s">
        <v>615</v>
      </c>
      <c r="B569" s="33" t="s">
        <v>2464</v>
      </c>
      <c r="C569" s="32" t="s">
        <v>1</v>
      </c>
      <c r="D569" s="32" t="s">
        <v>3248</v>
      </c>
      <c r="E569" s="34">
        <f t="shared" si="48"/>
        <v>1</v>
      </c>
      <c r="F569" s="35" t="s">
        <v>22</v>
      </c>
      <c r="G569" s="34">
        <f t="shared" si="47"/>
        <v>128.61000000000001</v>
      </c>
      <c r="H569" s="36">
        <f t="shared" si="46"/>
        <v>160.76</v>
      </c>
      <c r="I569" s="36">
        <f t="shared" si="44"/>
        <v>160.76</v>
      </c>
      <c r="J569" s="29" t="s">
        <v>3622</v>
      </c>
      <c r="K569" s="37">
        <v>128.61000000000001</v>
      </c>
      <c r="M569" s="38">
        <v>128.61000000000001</v>
      </c>
      <c r="N569" s="39">
        <f t="shared" si="45"/>
        <v>0.25</v>
      </c>
      <c r="S569" s="13">
        <v>1</v>
      </c>
    </row>
    <row r="570" spans="1:19" x14ac:dyDescent="0.25">
      <c r="A570" s="32" t="s">
        <v>616</v>
      </c>
      <c r="B570" s="33" t="s">
        <v>2465</v>
      </c>
      <c r="C570" s="32" t="s">
        <v>1</v>
      </c>
      <c r="D570" s="32" t="s">
        <v>3249</v>
      </c>
      <c r="E570" s="34">
        <f t="shared" si="48"/>
        <v>1</v>
      </c>
      <c r="F570" s="35" t="s">
        <v>22</v>
      </c>
      <c r="G570" s="34">
        <f t="shared" si="47"/>
        <v>26.95</v>
      </c>
      <c r="H570" s="36">
        <f t="shared" si="46"/>
        <v>33.69</v>
      </c>
      <c r="I570" s="36">
        <f t="shared" si="44"/>
        <v>33.69</v>
      </c>
      <c r="J570" s="29" t="s">
        <v>3622</v>
      </c>
      <c r="K570" s="37">
        <v>26.95</v>
      </c>
      <c r="M570" s="38">
        <v>26.95</v>
      </c>
      <c r="N570" s="39">
        <f t="shared" si="45"/>
        <v>0.25</v>
      </c>
      <c r="S570" s="13">
        <v>1</v>
      </c>
    </row>
    <row r="571" spans="1:19" ht="22.5" customHeight="1" x14ac:dyDescent="0.25">
      <c r="A571" s="32" t="s">
        <v>617</v>
      </c>
      <c r="B571" s="33" t="s">
        <v>2466</v>
      </c>
      <c r="C571" s="32" t="s">
        <v>1</v>
      </c>
      <c r="D571" s="32" t="s">
        <v>3250</v>
      </c>
      <c r="E571" s="34">
        <f t="shared" si="48"/>
        <v>1</v>
      </c>
      <c r="F571" s="35" t="s">
        <v>22</v>
      </c>
      <c r="G571" s="34">
        <f t="shared" si="47"/>
        <v>153.69999999999999</v>
      </c>
      <c r="H571" s="36">
        <f t="shared" si="46"/>
        <v>192.13</v>
      </c>
      <c r="I571" s="36">
        <f t="shared" si="44"/>
        <v>192.13</v>
      </c>
      <c r="J571" s="29" t="s">
        <v>3622</v>
      </c>
      <c r="K571" s="37">
        <v>153.69999999999999</v>
      </c>
      <c r="M571" s="38">
        <v>153.69999999999999</v>
      </c>
      <c r="N571" s="39">
        <f t="shared" si="45"/>
        <v>0.25</v>
      </c>
      <c r="S571" s="13">
        <v>1</v>
      </c>
    </row>
    <row r="572" spans="1:19" x14ac:dyDescent="0.25">
      <c r="A572" s="32" t="s">
        <v>618</v>
      </c>
      <c r="B572" s="33" t="s">
        <v>2467</v>
      </c>
      <c r="C572" s="32" t="s">
        <v>2930</v>
      </c>
      <c r="D572" s="32" t="s">
        <v>3251</v>
      </c>
      <c r="E572" s="34">
        <f t="shared" si="48"/>
        <v>2</v>
      </c>
      <c r="F572" s="35" t="s">
        <v>22</v>
      </c>
      <c r="G572" s="34">
        <f t="shared" si="47"/>
        <v>30.54</v>
      </c>
      <c r="H572" s="36">
        <f t="shared" si="46"/>
        <v>38.18</v>
      </c>
      <c r="I572" s="36">
        <f t="shared" si="44"/>
        <v>76.36</v>
      </c>
      <c r="J572" s="29" t="s">
        <v>3622</v>
      </c>
      <c r="K572" s="37">
        <v>30.54</v>
      </c>
      <c r="M572" s="38">
        <v>30.54</v>
      </c>
      <c r="N572" s="39">
        <f t="shared" si="45"/>
        <v>0.25</v>
      </c>
      <c r="S572" s="13">
        <v>2</v>
      </c>
    </row>
    <row r="573" spans="1:19" x14ac:dyDescent="0.25">
      <c r="A573" s="32" t="s">
        <v>619</v>
      </c>
      <c r="B573" s="33" t="s">
        <v>2468</v>
      </c>
      <c r="C573" s="32" t="s">
        <v>1</v>
      </c>
      <c r="D573" s="32" t="s">
        <v>3252</v>
      </c>
      <c r="E573" s="34">
        <f t="shared" si="48"/>
        <v>4</v>
      </c>
      <c r="F573" s="35" t="s">
        <v>22</v>
      </c>
      <c r="G573" s="34">
        <f t="shared" si="47"/>
        <v>27.3</v>
      </c>
      <c r="H573" s="36">
        <f t="shared" si="46"/>
        <v>34.130000000000003</v>
      </c>
      <c r="I573" s="36">
        <f t="shared" si="44"/>
        <v>136.52000000000001</v>
      </c>
      <c r="J573" s="29" t="s">
        <v>3622</v>
      </c>
      <c r="K573" s="37">
        <v>27.3</v>
      </c>
      <c r="M573" s="38">
        <v>27.3</v>
      </c>
      <c r="N573" s="39">
        <f t="shared" si="45"/>
        <v>0.25</v>
      </c>
      <c r="S573" s="13">
        <v>4</v>
      </c>
    </row>
    <row r="574" spans="1:19" x14ac:dyDescent="0.25">
      <c r="A574" s="32" t="s">
        <v>620</v>
      </c>
      <c r="B574" s="33" t="s">
        <v>2469</v>
      </c>
      <c r="C574" s="32" t="s">
        <v>2930</v>
      </c>
      <c r="D574" s="32" t="s">
        <v>3253</v>
      </c>
      <c r="E574" s="34">
        <f t="shared" si="48"/>
        <v>79</v>
      </c>
      <c r="F574" s="35" t="s">
        <v>24</v>
      </c>
      <c r="G574" s="34">
        <f t="shared" si="47"/>
        <v>11.37</v>
      </c>
      <c r="H574" s="36">
        <f t="shared" si="46"/>
        <v>14.21</v>
      </c>
      <c r="I574" s="36">
        <f t="shared" si="44"/>
        <v>1122.5899999999999</v>
      </c>
      <c r="J574" s="29" t="s">
        <v>3622</v>
      </c>
      <c r="K574" s="37">
        <v>11.37</v>
      </c>
      <c r="M574" s="38">
        <v>11.37</v>
      </c>
      <c r="N574" s="39">
        <f t="shared" si="45"/>
        <v>0.25</v>
      </c>
      <c r="S574" s="13">
        <v>79</v>
      </c>
    </row>
    <row r="575" spans="1:19" x14ac:dyDescent="0.25">
      <c r="A575" s="32" t="s">
        <v>621</v>
      </c>
      <c r="B575" s="33" t="s">
        <v>2470</v>
      </c>
      <c r="C575" s="32" t="s">
        <v>2930</v>
      </c>
      <c r="D575" s="32" t="s">
        <v>3254</v>
      </c>
      <c r="E575" s="34">
        <f t="shared" si="48"/>
        <v>8</v>
      </c>
      <c r="F575" s="35" t="s">
        <v>22</v>
      </c>
      <c r="G575" s="34">
        <f t="shared" si="47"/>
        <v>10.56</v>
      </c>
      <c r="H575" s="36">
        <f t="shared" si="46"/>
        <v>13.2</v>
      </c>
      <c r="I575" s="36">
        <f t="shared" si="44"/>
        <v>105.6</v>
      </c>
      <c r="J575" s="29" t="s">
        <v>3622</v>
      </c>
      <c r="K575" s="37">
        <v>10.56</v>
      </c>
      <c r="M575" s="38">
        <v>10.56</v>
      </c>
      <c r="N575" s="39">
        <f t="shared" si="45"/>
        <v>0.25</v>
      </c>
      <c r="S575" s="13">
        <v>8</v>
      </c>
    </row>
    <row r="576" spans="1:19" ht="22.5" x14ac:dyDescent="0.25">
      <c r="A576" s="32" t="s">
        <v>622</v>
      </c>
      <c r="B576" s="33" t="s">
        <v>2471</v>
      </c>
      <c r="C576" s="32" t="s">
        <v>1</v>
      </c>
      <c r="D576" s="32" t="s">
        <v>3255</v>
      </c>
      <c r="E576" s="34">
        <f t="shared" si="48"/>
        <v>4</v>
      </c>
      <c r="F576" s="35" t="s">
        <v>22</v>
      </c>
      <c r="G576" s="34">
        <f t="shared" si="47"/>
        <v>116.95</v>
      </c>
      <c r="H576" s="36">
        <f t="shared" si="46"/>
        <v>146.19</v>
      </c>
      <c r="I576" s="36">
        <f t="shared" si="44"/>
        <v>584.76</v>
      </c>
      <c r="J576" s="29" t="s">
        <v>3622</v>
      </c>
      <c r="K576" s="37">
        <v>116.95</v>
      </c>
      <c r="M576" s="38">
        <v>116.95</v>
      </c>
      <c r="N576" s="39">
        <f t="shared" si="45"/>
        <v>0.25</v>
      </c>
      <c r="S576" s="13">
        <v>4</v>
      </c>
    </row>
    <row r="577" spans="1:19" ht="22.5" x14ac:dyDescent="0.25">
      <c r="A577" s="32" t="s">
        <v>623</v>
      </c>
      <c r="B577" s="33" t="s">
        <v>2472</v>
      </c>
      <c r="C577" s="32" t="s">
        <v>1</v>
      </c>
      <c r="D577" s="32" t="s">
        <v>3256</v>
      </c>
      <c r="E577" s="34">
        <f t="shared" si="48"/>
        <v>86</v>
      </c>
      <c r="F577" s="35" t="s">
        <v>24</v>
      </c>
      <c r="G577" s="34">
        <f t="shared" si="47"/>
        <v>92.1</v>
      </c>
      <c r="H577" s="36">
        <f t="shared" si="46"/>
        <v>115.13</v>
      </c>
      <c r="I577" s="36">
        <f t="shared" si="44"/>
        <v>9901.18</v>
      </c>
      <c r="J577" s="29" t="s">
        <v>3622</v>
      </c>
      <c r="K577" s="37">
        <v>92.1</v>
      </c>
      <c r="M577" s="38">
        <v>92.1</v>
      </c>
      <c r="N577" s="39">
        <f t="shared" si="45"/>
        <v>0.25</v>
      </c>
      <c r="S577" s="13">
        <v>86</v>
      </c>
    </row>
    <row r="578" spans="1:19" ht="22.5" x14ac:dyDescent="0.25">
      <c r="A578" s="32" t="s">
        <v>624</v>
      </c>
      <c r="B578" s="33" t="s">
        <v>2473</v>
      </c>
      <c r="C578" s="32" t="s">
        <v>1</v>
      </c>
      <c r="D578" s="32" t="s">
        <v>3257</v>
      </c>
      <c r="E578" s="34">
        <f t="shared" si="48"/>
        <v>76</v>
      </c>
      <c r="F578" s="35" t="s">
        <v>24</v>
      </c>
      <c r="G578" s="34">
        <f t="shared" si="47"/>
        <v>71.44</v>
      </c>
      <c r="H578" s="36">
        <f t="shared" si="46"/>
        <v>89.3</v>
      </c>
      <c r="I578" s="36">
        <f t="shared" si="44"/>
        <v>6786.8</v>
      </c>
      <c r="J578" s="29" t="s">
        <v>3622</v>
      </c>
      <c r="K578" s="37">
        <v>71.44</v>
      </c>
      <c r="M578" s="38">
        <v>71.44</v>
      </c>
      <c r="N578" s="39">
        <f t="shared" si="45"/>
        <v>0.25</v>
      </c>
      <c r="S578" s="13">
        <v>76</v>
      </c>
    </row>
    <row r="579" spans="1:19" ht="22.5" x14ac:dyDescent="0.25">
      <c r="A579" s="32" t="s">
        <v>625</v>
      </c>
      <c r="B579" s="33" t="s">
        <v>2475</v>
      </c>
      <c r="C579" s="32" t="s">
        <v>2930</v>
      </c>
      <c r="D579" s="32" t="s">
        <v>3259</v>
      </c>
      <c r="E579" s="34">
        <f t="shared" si="48"/>
        <v>4</v>
      </c>
      <c r="F579" s="35" t="s">
        <v>22</v>
      </c>
      <c r="G579" s="34">
        <f t="shared" si="47"/>
        <v>25.48</v>
      </c>
      <c r="H579" s="36">
        <f t="shared" si="46"/>
        <v>31.85</v>
      </c>
      <c r="I579" s="36">
        <f t="shared" si="44"/>
        <v>127.4</v>
      </c>
      <c r="J579" s="29" t="s">
        <v>3622</v>
      </c>
      <c r="K579" s="37">
        <v>25.48</v>
      </c>
      <c r="M579" s="38">
        <v>25.48</v>
      </c>
      <c r="N579" s="39">
        <f t="shared" si="45"/>
        <v>0.25</v>
      </c>
      <c r="S579" s="13">
        <v>4</v>
      </c>
    </row>
    <row r="580" spans="1:19" ht="22.5" x14ac:dyDescent="0.25">
      <c r="A580" s="32" t="s">
        <v>626</v>
      </c>
      <c r="B580" s="33" t="s">
        <v>2476</v>
      </c>
      <c r="C580" s="32" t="s">
        <v>2930</v>
      </c>
      <c r="D580" s="32" t="s">
        <v>3260</v>
      </c>
      <c r="E580" s="34">
        <f t="shared" si="48"/>
        <v>4</v>
      </c>
      <c r="F580" s="35" t="s">
        <v>24</v>
      </c>
      <c r="G580" s="34">
        <f t="shared" si="47"/>
        <v>25.42</v>
      </c>
      <c r="H580" s="36">
        <f t="shared" si="46"/>
        <v>31.78</v>
      </c>
      <c r="I580" s="36">
        <f t="shared" si="44"/>
        <v>127.12</v>
      </c>
      <c r="J580" s="29" t="s">
        <v>3622</v>
      </c>
      <c r="K580" s="37">
        <v>25.42</v>
      </c>
      <c r="M580" s="38">
        <v>25.42</v>
      </c>
      <c r="N580" s="39">
        <f t="shared" si="45"/>
        <v>0.25</v>
      </c>
      <c r="S580" s="13">
        <v>4</v>
      </c>
    </row>
    <row r="581" spans="1:19" x14ac:dyDescent="0.25">
      <c r="A581" s="32" t="s">
        <v>627</v>
      </c>
      <c r="B581" s="33" t="s">
        <v>2477</v>
      </c>
      <c r="C581" s="32" t="s">
        <v>2930</v>
      </c>
      <c r="D581" s="32" t="s">
        <v>3261</v>
      </c>
      <c r="E581" s="34">
        <f t="shared" si="48"/>
        <v>4</v>
      </c>
      <c r="F581" s="35" t="s">
        <v>22</v>
      </c>
      <c r="G581" s="34">
        <f t="shared" si="47"/>
        <v>56.51</v>
      </c>
      <c r="H581" s="36">
        <f t="shared" si="46"/>
        <v>70.64</v>
      </c>
      <c r="I581" s="36">
        <f t="shared" si="44"/>
        <v>282.56</v>
      </c>
      <c r="J581" s="29" t="s">
        <v>3622</v>
      </c>
      <c r="K581" s="37">
        <v>56.51</v>
      </c>
      <c r="M581" s="38">
        <v>56.51</v>
      </c>
      <c r="N581" s="39">
        <f t="shared" si="45"/>
        <v>0.25</v>
      </c>
      <c r="S581" s="13">
        <v>4</v>
      </c>
    </row>
    <row r="582" spans="1:19" ht="22.5" x14ac:dyDescent="0.25">
      <c r="A582" s="32" t="s">
        <v>628</v>
      </c>
      <c r="B582" s="33" t="s">
        <v>2475</v>
      </c>
      <c r="C582" s="32" t="s">
        <v>2930</v>
      </c>
      <c r="D582" s="32" t="s">
        <v>3259</v>
      </c>
      <c r="E582" s="34">
        <f t="shared" si="48"/>
        <v>2</v>
      </c>
      <c r="F582" s="35" t="s">
        <v>22</v>
      </c>
      <c r="G582" s="34">
        <f t="shared" si="47"/>
        <v>25.48</v>
      </c>
      <c r="H582" s="36">
        <f t="shared" si="46"/>
        <v>31.85</v>
      </c>
      <c r="I582" s="36">
        <f t="shared" si="44"/>
        <v>63.7</v>
      </c>
      <c r="J582" s="29" t="s">
        <v>3622</v>
      </c>
      <c r="K582" s="37">
        <v>25.48</v>
      </c>
      <c r="M582" s="38">
        <v>25.48</v>
      </c>
      <c r="N582" s="39">
        <f t="shared" si="45"/>
        <v>0.25</v>
      </c>
      <c r="S582" s="13">
        <v>2</v>
      </c>
    </row>
    <row r="583" spans="1:19" ht="22.5" x14ac:dyDescent="0.25">
      <c r="A583" s="32" t="s">
        <v>629</v>
      </c>
      <c r="B583" s="33" t="s">
        <v>2478</v>
      </c>
      <c r="C583" s="32" t="s">
        <v>1</v>
      </c>
      <c r="D583" s="32" t="s">
        <v>3262</v>
      </c>
      <c r="E583" s="34">
        <f t="shared" si="48"/>
        <v>8</v>
      </c>
      <c r="F583" s="35" t="s">
        <v>22</v>
      </c>
      <c r="G583" s="34">
        <f t="shared" si="47"/>
        <v>49.87</v>
      </c>
      <c r="H583" s="36">
        <f t="shared" si="46"/>
        <v>62.34</v>
      </c>
      <c r="I583" s="36">
        <f t="shared" si="44"/>
        <v>498.72</v>
      </c>
      <c r="J583" s="29" t="s">
        <v>3622</v>
      </c>
      <c r="K583" s="37">
        <v>49.87</v>
      </c>
      <c r="M583" s="38">
        <v>49.87</v>
      </c>
      <c r="N583" s="39">
        <f t="shared" si="45"/>
        <v>0.25</v>
      </c>
      <c r="S583" s="13">
        <v>8</v>
      </c>
    </row>
    <row r="584" spans="1:19" ht="22.5" x14ac:dyDescent="0.25">
      <c r="A584" s="32" t="s">
        <v>630</v>
      </c>
      <c r="B584" s="33" t="s">
        <v>2328</v>
      </c>
      <c r="C584" s="32" t="s">
        <v>1</v>
      </c>
      <c r="D584" s="32" t="s">
        <v>3112</v>
      </c>
      <c r="E584" s="34">
        <f t="shared" si="48"/>
        <v>4</v>
      </c>
      <c r="F584" s="35" t="s">
        <v>22</v>
      </c>
      <c r="G584" s="34">
        <f t="shared" si="47"/>
        <v>285.82</v>
      </c>
      <c r="H584" s="36">
        <f t="shared" si="46"/>
        <v>357.28</v>
      </c>
      <c r="I584" s="36">
        <f t="shared" si="44"/>
        <v>1429.12</v>
      </c>
      <c r="J584" s="29" t="s">
        <v>3622</v>
      </c>
      <c r="K584" s="37">
        <v>285.82</v>
      </c>
      <c r="M584" s="38">
        <v>285.82</v>
      </c>
      <c r="N584" s="39">
        <f t="shared" si="45"/>
        <v>0.25</v>
      </c>
      <c r="S584" s="13">
        <v>4</v>
      </c>
    </row>
    <row r="585" spans="1:19" ht="22.5" x14ac:dyDescent="0.25">
      <c r="A585" s="32" t="s">
        <v>631</v>
      </c>
      <c r="B585" s="33" t="s">
        <v>2496</v>
      </c>
      <c r="C585" s="32" t="s">
        <v>1</v>
      </c>
      <c r="D585" s="32" t="s">
        <v>3279</v>
      </c>
      <c r="E585" s="34">
        <f t="shared" si="48"/>
        <v>4</v>
      </c>
      <c r="F585" s="35" t="s">
        <v>22</v>
      </c>
      <c r="G585" s="34">
        <f t="shared" si="47"/>
        <v>22439.31</v>
      </c>
      <c r="H585" s="36">
        <f t="shared" si="46"/>
        <v>28049.14</v>
      </c>
      <c r="I585" s="36">
        <f t="shared" si="44"/>
        <v>112196.56</v>
      </c>
      <c r="J585" s="29" t="s">
        <v>3622</v>
      </c>
      <c r="K585" s="37">
        <v>22439.31</v>
      </c>
      <c r="M585" s="38">
        <v>22439.31</v>
      </c>
      <c r="N585" s="39">
        <f t="shared" si="45"/>
        <v>0.25</v>
      </c>
      <c r="S585" s="13">
        <v>4</v>
      </c>
    </row>
    <row r="586" spans="1:19" x14ac:dyDescent="0.25">
      <c r="A586" s="32" t="s">
        <v>632</v>
      </c>
      <c r="B586" s="33" t="s">
        <v>2330</v>
      </c>
      <c r="C586" s="32" t="s">
        <v>2930</v>
      </c>
      <c r="D586" s="32" t="s">
        <v>3114</v>
      </c>
      <c r="E586" s="34">
        <f t="shared" si="48"/>
        <v>2</v>
      </c>
      <c r="F586" s="35" t="s">
        <v>22</v>
      </c>
      <c r="G586" s="34">
        <f t="shared" si="47"/>
        <v>34.619999999999997</v>
      </c>
      <c r="H586" s="36">
        <f t="shared" si="46"/>
        <v>43.28</v>
      </c>
      <c r="I586" s="36">
        <f t="shared" si="44"/>
        <v>86.56</v>
      </c>
      <c r="J586" s="29" t="s">
        <v>3622</v>
      </c>
      <c r="K586" s="37">
        <v>34.619999999999997</v>
      </c>
      <c r="M586" s="38">
        <v>34.619999999999997</v>
      </c>
      <c r="N586" s="39">
        <f t="shared" si="45"/>
        <v>0.25</v>
      </c>
      <c r="S586" s="13">
        <v>2</v>
      </c>
    </row>
    <row r="587" spans="1:19" x14ac:dyDescent="0.25">
      <c r="A587" s="32" t="s">
        <v>633</v>
      </c>
      <c r="B587" s="33" t="s">
        <v>2331</v>
      </c>
      <c r="C587" s="32" t="s">
        <v>2930</v>
      </c>
      <c r="D587" s="32" t="s">
        <v>3115</v>
      </c>
      <c r="E587" s="34">
        <f t="shared" si="48"/>
        <v>2</v>
      </c>
      <c r="F587" s="35" t="s">
        <v>22</v>
      </c>
      <c r="G587" s="34">
        <f t="shared" si="47"/>
        <v>36.1</v>
      </c>
      <c r="H587" s="36">
        <f t="shared" si="46"/>
        <v>45.13</v>
      </c>
      <c r="I587" s="36">
        <f t="shared" si="44"/>
        <v>90.26</v>
      </c>
      <c r="J587" s="29" t="s">
        <v>3622</v>
      </c>
      <c r="K587" s="37">
        <v>36.1</v>
      </c>
      <c r="M587" s="38">
        <v>36.1</v>
      </c>
      <c r="N587" s="39">
        <f t="shared" si="45"/>
        <v>0.25</v>
      </c>
      <c r="S587" s="13">
        <v>2</v>
      </c>
    </row>
    <row r="588" spans="1:19" ht="22.5" x14ac:dyDescent="0.25">
      <c r="A588" s="32" t="s">
        <v>634</v>
      </c>
      <c r="B588" s="33" t="s">
        <v>2332</v>
      </c>
      <c r="C588" s="32" t="s">
        <v>1</v>
      </c>
      <c r="D588" s="32" t="s">
        <v>3116</v>
      </c>
      <c r="E588" s="34">
        <f t="shared" si="48"/>
        <v>2</v>
      </c>
      <c r="F588" s="35" t="s">
        <v>22</v>
      </c>
      <c r="G588" s="34">
        <f t="shared" si="47"/>
        <v>545.65</v>
      </c>
      <c r="H588" s="36">
        <f t="shared" si="46"/>
        <v>682.06</v>
      </c>
      <c r="I588" s="36">
        <f t="shared" si="44"/>
        <v>1364.12</v>
      </c>
      <c r="J588" s="29" t="s">
        <v>3622</v>
      </c>
      <c r="K588" s="37">
        <v>545.65</v>
      </c>
      <c r="M588" s="38">
        <v>545.65</v>
      </c>
      <c r="N588" s="39">
        <f t="shared" si="45"/>
        <v>0.25</v>
      </c>
      <c r="S588" s="13">
        <v>2</v>
      </c>
    </row>
    <row r="589" spans="1:19" ht="22.5" x14ac:dyDescent="0.25">
      <c r="A589" s="32" t="s">
        <v>635</v>
      </c>
      <c r="B589" s="33" t="s">
        <v>2337</v>
      </c>
      <c r="C589" s="32" t="s">
        <v>2930</v>
      </c>
      <c r="D589" s="32" t="s">
        <v>3121</v>
      </c>
      <c r="E589" s="34">
        <f t="shared" si="48"/>
        <v>2</v>
      </c>
      <c r="F589" s="35" t="s">
        <v>22</v>
      </c>
      <c r="G589" s="34">
        <f t="shared" si="47"/>
        <v>18</v>
      </c>
      <c r="H589" s="36">
        <f t="shared" si="46"/>
        <v>22.5</v>
      </c>
      <c r="I589" s="36">
        <f t="shared" ref="I589:I652" si="49">ROUND(E589*H589,2)</f>
        <v>45</v>
      </c>
      <c r="J589" s="29" t="s">
        <v>3622</v>
      </c>
      <c r="K589" s="37">
        <v>18</v>
      </c>
      <c r="M589" s="38">
        <v>18</v>
      </c>
      <c r="N589" s="39">
        <f t="shared" ref="N589:N652" si="50">ROUND(H589/G589,3)-1</f>
        <v>0.25</v>
      </c>
      <c r="S589" s="13">
        <v>2</v>
      </c>
    </row>
    <row r="590" spans="1:19" ht="22.5" x14ac:dyDescent="0.25">
      <c r="A590" s="32" t="s">
        <v>636</v>
      </c>
      <c r="B590" s="33" t="s">
        <v>2336</v>
      </c>
      <c r="C590" s="32" t="s">
        <v>2930</v>
      </c>
      <c r="D590" s="32" t="s">
        <v>3120</v>
      </c>
      <c r="E590" s="34">
        <f t="shared" si="48"/>
        <v>7</v>
      </c>
      <c r="F590" s="35" t="s">
        <v>22</v>
      </c>
      <c r="G590" s="34">
        <f t="shared" si="47"/>
        <v>26.41</v>
      </c>
      <c r="H590" s="36">
        <f t="shared" ref="H590:H653" si="51">ROUND(G590*(1+I$5),2)</f>
        <v>33.01</v>
      </c>
      <c r="I590" s="36">
        <f t="shared" si="49"/>
        <v>231.07</v>
      </c>
      <c r="J590" s="29" t="s">
        <v>3622</v>
      </c>
      <c r="K590" s="37">
        <v>26.41</v>
      </c>
      <c r="M590" s="38">
        <v>26.41</v>
      </c>
      <c r="N590" s="39">
        <f t="shared" si="50"/>
        <v>0.25</v>
      </c>
      <c r="S590" s="13">
        <v>7</v>
      </c>
    </row>
    <row r="591" spans="1:19" ht="22.5" x14ac:dyDescent="0.25">
      <c r="A591" s="32" t="s">
        <v>637</v>
      </c>
      <c r="B591" s="33" t="s">
        <v>2497</v>
      </c>
      <c r="C591" s="32" t="s">
        <v>2930</v>
      </c>
      <c r="D591" s="32" t="s">
        <v>3280</v>
      </c>
      <c r="E591" s="34">
        <f t="shared" si="48"/>
        <v>1</v>
      </c>
      <c r="F591" s="35" t="s">
        <v>22</v>
      </c>
      <c r="G591" s="34">
        <f t="shared" si="47"/>
        <v>26.41</v>
      </c>
      <c r="H591" s="36">
        <f t="shared" si="51"/>
        <v>33.01</v>
      </c>
      <c r="I591" s="36">
        <f t="shared" si="49"/>
        <v>33.01</v>
      </c>
      <c r="J591" s="29" t="s">
        <v>3622</v>
      </c>
      <c r="K591" s="37">
        <v>26.41</v>
      </c>
      <c r="M591" s="38">
        <v>26.41</v>
      </c>
      <c r="N591" s="39">
        <f t="shared" si="50"/>
        <v>0.25</v>
      </c>
      <c r="S591" s="13">
        <v>1</v>
      </c>
    </row>
    <row r="592" spans="1:19" ht="22.5" x14ac:dyDescent="0.25">
      <c r="A592" s="32" t="s">
        <v>638</v>
      </c>
      <c r="B592" s="33" t="s">
        <v>2339</v>
      </c>
      <c r="C592" s="32" t="s">
        <v>2930</v>
      </c>
      <c r="D592" s="32" t="s">
        <v>3123</v>
      </c>
      <c r="E592" s="34">
        <f t="shared" si="48"/>
        <v>1</v>
      </c>
      <c r="F592" s="35" t="s">
        <v>22</v>
      </c>
      <c r="G592" s="34">
        <f t="shared" si="47"/>
        <v>26.41</v>
      </c>
      <c r="H592" s="36">
        <f t="shared" si="51"/>
        <v>33.01</v>
      </c>
      <c r="I592" s="36">
        <f t="shared" si="49"/>
        <v>33.01</v>
      </c>
      <c r="J592" s="29" t="s">
        <v>3622</v>
      </c>
      <c r="K592" s="37">
        <v>26.41</v>
      </c>
      <c r="M592" s="38">
        <v>26.41</v>
      </c>
      <c r="N592" s="39">
        <f t="shared" si="50"/>
        <v>0.25</v>
      </c>
      <c r="S592" s="13">
        <v>1</v>
      </c>
    </row>
    <row r="593" spans="1:19" x14ac:dyDescent="0.25">
      <c r="A593" s="24" t="s">
        <v>639</v>
      </c>
      <c r="B593" s="25" t="s">
        <v>2498</v>
      </c>
      <c r="C593" s="24"/>
      <c r="D593" s="24"/>
      <c r="E593" s="26"/>
      <c r="F593" s="27"/>
      <c r="G593" s="26"/>
      <c r="H593" s="28"/>
      <c r="I593" s="28">
        <f>SUM(I594:I935)</f>
        <v>963453.4600000002</v>
      </c>
      <c r="J593" s="29"/>
      <c r="K593" s="37"/>
      <c r="M593" s="38"/>
      <c r="N593" s="39"/>
      <c r="O593" s="28">
        <v>963453.46</v>
      </c>
      <c r="P593" s="31">
        <f>I593-O593</f>
        <v>0</v>
      </c>
    </row>
    <row r="594" spans="1:19" ht="33.75" x14ac:dyDescent="0.25">
      <c r="A594" s="32" t="s">
        <v>640</v>
      </c>
      <c r="B594" s="33" t="s">
        <v>2170</v>
      </c>
      <c r="C594" s="32" t="s">
        <v>2930</v>
      </c>
      <c r="D594" s="32" t="s">
        <v>2954</v>
      </c>
      <c r="E594" s="34">
        <f t="shared" si="48"/>
        <v>204</v>
      </c>
      <c r="F594" s="35" t="s">
        <v>24</v>
      </c>
      <c r="G594" s="34">
        <f t="shared" si="47"/>
        <v>115.74</v>
      </c>
      <c r="H594" s="36">
        <f t="shared" si="51"/>
        <v>144.68</v>
      </c>
      <c r="I594" s="36">
        <f t="shared" si="49"/>
        <v>29514.720000000001</v>
      </c>
      <c r="J594" s="29" t="s">
        <v>3622</v>
      </c>
      <c r="K594" s="37">
        <v>115.74</v>
      </c>
      <c r="M594" s="38">
        <v>115.74</v>
      </c>
      <c r="N594" s="39">
        <f t="shared" si="50"/>
        <v>0.25</v>
      </c>
      <c r="S594" s="13">
        <v>204</v>
      </c>
    </row>
    <row r="595" spans="1:19" ht="22.5" x14ac:dyDescent="0.25">
      <c r="A595" s="32" t="s">
        <v>641</v>
      </c>
      <c r="B595" s="33" t="s">
        <v>2171</v>
      </c>
      <c r="C595" s="32" t="s">
        <v>1</v>
      </c>
      <c r="D595" s="32" t="s">
        <v>2955</v>
      </c>
      <c r="E595" s="34">
        <f t="shared" si="48"/>
        <v>116.84</v>
      </c>
      <c r="F595" s="35" t="s">
        <v>23</v>
      </c>
      <c r="G595" s="34">
        <f t="shared" si="47"/>
        <v>16.41</v>
      </c>
      <c r="H595" s="36">
        <f t="shared" si="51"/>
        <v>20.51</v>
      </c>
      <c r="I595" s="36">
        <f t="shared" si="49"/>
        <v>2396.39</v>
      </c>
      <c r="J595" s="29" t="s">
        <v>3622</v>
      </c>
      <c r="K595" s="37">
        <v>16.41</v>
      </c>
      <c r="M595" s="38">
        <v>16.41</v>
      </c>
      <c r="N595" s="39">
        <f t="shared" si="50"/>
        <v>0.25</v>
      </c>
      <c r="S595" s="13">
        <v>116.84</v>
      </c>
    </row>
    <row r="596" spans="1:19" ht="29.25" customHeight="1" x14ac:dyDescent="0.25">
      <c r="A596" s="32" t="s">
        <v>642</v>
      </c>
      <c r="B596" s="33" t="s">
        <v>2172</v>
      </c>
      <c r="C596" s="32" t="s">
        <v>1</v>
      </c>
      <c r="D596" s="32" t="s">
        <v>2956</v>
      </c>
      <c r="E596" s="34">
        <f t="shared" si="48"/>
        <v>681.26</v>
      </c>
      <c r="F596" s="35" t="s">
        <v>23</v>
      </c>
      <c r="G596" s="34">
        <f t="shared" si="47"/>
        <v>10.47</v>
      </c>
      <c r="H596" s="36">
        <f t="shared" si="51"/>
        <v>13.09</v>
      </c>
      <c r="I596" s="36">
        <f t="shared" si="49"/>
        <v>8917.69</v>
      </c>
      <c r="J596" s="29" t="s">
        <v>3622</v>
      </c>
      <c r="K596" s="37">
        <v>10.47</v>
      </c>
      <c r="M596" s="38">
        <v>10.47</v>
      </c>
      <c r="N596" s="39">
        <f t="shared" si="50"/>
        <v>0.25</v>
      </c>
      <c r="S596" s="13">
        <v>681.26</v>
      </c>
    </row>
    <row r="597" spans="1:19" ht="22.5" x14ac:dyDescent="0.25">
      <c r="A597" s="32" t="s">
        <v>643</v>
      </c>
      <c r="B597" s="33" t="s">
        <v>2173</v>
      </c>
      <c r="C597" s="32" t="s">
        <v>1</v>
      </c>
      <c r="D597" s="32" t="s">
        <v>2957</v>
      </c>
      <c r="E597" s="34">
        <f t="shared" si="48"/>
        <v>25.64</v>
      </c>
      <c r="F597" s="35" t="s">
        <v>19</v>
      </c>
      <c r="G597" s="34">
        <f t="shared" si="47"/>
        <v>44.5</v>
      </c>
      <c r="H597" s="36">
        <f t="shared" si="51"/>
        <v>55.63</v>
      </c>
      <c r="I597" s="36">
        <f t="shared" si="49"/>
        <v>1426.35</v>
      </c>
      <c r="J597" s="29" t="s">
        <v>3622</v>
      </c>
      <c r="K597" s="37">
        <v>44.5</v>
      </c>
      <c r="M597" s="38">
        <v>44.5</v>
      </c>
      <c r="N597" s="39">
        <f t="shared" si="50"/>
        <v>0.25</v>
      </c>
      <c r="S597" s="13">
        <v>25.64</v>
      </c>
    </row>
    <row r="598" spans="1:19" ht="22.5" x14ac:dyDescent="0.25">
      <c r="A598" s="32" t="s">
        <v>644</v>
      </c>
      <c r="B598" s="33" t="s">
        <v>2174</v>
      </c>
      <c r="C598" s="32" t="s">
        <v>1</v>
      </c>
      <c r="D598" s="32" t="s">
        <v>2958</v>
      </c>
      <c r="E598" s="34">
        <f t="shared" si="48"/>
        <v>23</v>
      </c>
      <c r="F598" s="35" t="s">
        <v>22</v>
      </c>
      <c r="G598" s="34">
        <f t="shared" si="47"/>
        <v>18.73</v>
      </c>
      <c r="H598" s="36">
        <f t="shared" si="51"/>
        <v>23.41</v>
      </c>
      <c r="I598" s="36">
        <f t="shared" si="49"/>
        <v>538.42999999999995</v>
      </c>
      <c r="J598" s="29" t="s">
        <v>3622</v>
      </c>
      <c r="K598" s="37">
        <v>18.73</v>
      </c>
      <c r="M598" s="38">
        <v>18.73</v>
      </c>
      <c r="N598" s="39">
        <f t="shared" si="50"/>
        <v>0.25</v>
      </c>
      <c r="S598" s="13">
        <v>23</v>
      </c>
    </row>
    <row r="599" spans="1:19" ht="22.5" x14ac:dyDescent="0.25">
      <c r="A599" s="32" t="s">
        <v>645</v>
      </c>
      <c r="B599" s="33" t="s">
        <v>2175</v>
      </c>
      <c r="C599" s="32" t="s">
        <v>1</v>
      </c>
      <c r="D599" s="32" t="s">
        <v>2959</v>
      </c>
      <c r="E599" s="34">
        <f t="shared" si="48"/>
        <v>3.16</v>
      </c>
      <c r="F599" s="35" t="s">
        <v>19</v>
      </c>
      <c r="G599" s="34">
        <f t="shared" si="47"/>
        <v>100.91</v>
      </c>
      <c r="H599" s="36">
        <f t="shared" si="51"/>
        <v>126.14</v>
      </c>
      <c r="I599" s="36">
        <f t="shared" si="49"/>
        <v>398.6</v>
      </c>
      <c r="J599" s="29" t="s">
        <v>3622</v>
      </c>
      <c r="K599" s="37">
        <v>100.91</v>
      </c>
      <c r="M599" s="38">
        <v>100.91</v>
      </c>
      <c r="N599" s="39">
        <f t="shared" si="50"/>
        <v>0.25</v>
      </c>
      <c r="S599" s="13">
        <v>3.16</v>
      </c>
    </row>
    <row r="600" spans="1:19" ht="22.5" x14ac:dyDescent="0.25">
      <c r="A600" s="32" t="s">
        <v>646</v>
      </c>
      <c r="B600" s="33" t="s">
        <v>2176</v>
      </c>
      <c r="C600" s="32" t="s">
        <v>1</v>
      </c>
      <c r="D600" s="32" t="s">
        <v>2960</v>
      </c>
      <c r="E600" s="34">
        <f t="shared" si="48"/>
        <v>12.62</v>
      </c>
      <c r="F600" s="35" t="s">
        <v>19</v>
      </c>
      <c r="G600" s="34">
        <f t="shared" si="47"/>
        <v>44.75</v>
      </c>
      <c r="H600" s="36">
        <f t="shared" si="51"/>
        <v>55.94</v>
      </c>
      <c r="I600" s="36">
        <f t="shared" si="49"/>
        <v>705.96</v>
      </c>
      <c r="J600" s="29" t="s">
        <v>3622</v>
      </c>
      <c r="K600" s="37">
        <v>44.75</v>
      </c>
      <c r="M600" s="38">
        <v>44.75</v>
      </c>
      <c r="N600" s="39">
        <f t="shared" si="50"/>
        <v>0.25</v>
      </c>
      <c r="S600" s="13">
        <v>12.62</v>
      </c>
    </row>
    <row r="601" spans="1:19" ht="45" x14ac:dyDescent="0.25">
      <c r="A601" s="32" t="s">
        <v>647</v>
      </c>
      <c r="B601" s="33" t="s">
        <v>2177</v>
      </c>
      <c r="C601" s="32" t="s">
        <v>1</v>
      </c>
      <c r="D601" s="32" t="s">
        <v>2961</v>
      </c>
      <c r="E601" s="34">
        <f t="shared" si="48"/>
        <v>63.11</v>
      </c>
      <c r="F601" s="35" t="s">
        <v>19</v>
      </c>
      <c r="G601" s="34">
        <f t="shared" si="47"/>
        <v>8.9</v>
      </c>
      <c r="H601" s="36">
        <f t="shared" si="51"/>
        <v>11.13</v>
      </c>
      <c r="I601" s="36">
        <f t="shared" si="49"/>
        <v>702.41</v>
      </c>
      <c r="J601" s="29" t="s">
        <v>3622</v>
      </c>
      <c r="K601" s="37">
        <v>8.9</v>
      </c>
      <c r="M601" s="38">
        <v>8.9</v>
      </c>
      <c r="N601" s="39">
        <f t="shared" si="50"/>
        <v>0.25099999999999989</v>
      </c>
      <c r="S601" s="13">
        <v>63.11</v>
      </c>
    </row>
    <row r="602" spans="1:19" ht="22.5" x14ac:dyDescent="0.25">
      <c r="A602" s="32" t="s">
        <v>648</v>
      </c>
      <c r="B602" s="33" t="s">
        <v>2178</v>
      </c>
      <c r="C602" s="32" t="s">
        <v>1</v>
      </c>
      <c r="D602" s="32" t="s">
        <v>2962</v>
      </c>
      <c r="E602" s="34">
        <f t="shared" si="48"/>
        <v>11.27</v>
      </c>
      <c r="F602" s="35" t="s">
        <v>18</v>
      </c>
      <c r="G602" s="34">
        <f t="shared" si="47"/>
        <v>6.93</v>
      </c>
      <c r="H602" s="36">
        <f t="shared" si="51"/>
        <v>8.66</v>
      </c>
      <c r="I602" s="36">
        <f t="shared" si="49"/>
        <v>97.6</v>
      </c>
      <c r="J602" s="29" t="s">
        <v>3622</v>
      </c>
      <c r="K602" s="37">
        <v>6.93</v>
      </c>
      <c r="M602" s="38">
        <v>6.93</v>
      </c>
      <c r="N602" s="39">
        <f t="shared" si="50"/>
        <v>0.25</v>
      </c>
      <c r="S602" s="13">
        <v>11.27</v>
      </c>
    </row>
    <row r="603" spans="1:19" ht="22.5" x14ac:dyDescent="0.25">
      <c r="A603" s="32" t="s">
        <v>649</v>
      </c>
      <c r="B603" s="33" t="s">
        <v>2179</v>
      </c>
      <c r="C603" s="32" t="s">
        <v>1</v>
      </c>
      <c r="D603" s="32" t="s">
        <v>2963</v>
      </c>
      <c r="E603" s="34">
        <f t="shared" si="48"/>
        <v>0.56000000000000005</v>
      </c>
      <c r="F603" s="35" t="s">
        <v>19</v>
      </c>
      <c r="G603" s="34">
        <f t="shared" si="47"/>
        <v>867.92</v>
      </c>
      <c r="H603" s="36">
        <f t="shared" si="51"/>
        <v>1084.9000000000001</v>
      </c>
      <c r="I603" s="36">
        <f t="shared" si="49"/>
        <v>607.54</v>
      </c>
      <c r="J603" s="29" t="s">
        <v>3622</v>
      </c>
      <c r="K603" s="37">
        <v>867.92</v>
      </c>
      <c r="M603" s="38">
        <v>867.92</v>
      </c>
      <c r="N603" s="39">
        <f t="shared" si="50"/>
        <v>0.25</v>
      </c>
      <c r="S603" s="13">
        <v>0.56000000000000005</v>
      </c>
    </row>
    <row r="604" spans="1:19" ht="22.5" x14ac:dyDescent="0.25">
      <c r="A604" s="32" t="s">
        <v>650</v>
      </c>
      <c r="B604" s="33" t="s">
        <v>2180</v>
      </c>
      <c r="C604" s="32" t="s">
        <v>1</v>
      </c>
      <c r="D604" s="32" t="s">
        <v>2964</v>
      </c>
      <c r="E604" s="34">
        <f t="shared" si="48"/>
        <v>54.88</v>
      </c>
      <c r="F604" s="35" t="s">
        <v>18</v>
      </c>
      <c r="G604" s="34">
        <f t="shared" si="47"/>
        <v>82.91</v>
      </c>
      <c r="H604" s="36">
        <f t="shared" si="51"/>
        <v>103.64</v>
      </c>
      <c r="I604" s="36">
        <f t="shared" si="49"/>
        <v>5687.76</v>
      </c>
      <c r="J604" s="29" t="s">
        <v>3622</v>
      </c>
      <c r="K604" s="37">
        <v>82.91</v>
      </c>
      <c r="M604" s="38">
        <v>82.91</v>
      </c>
      <c r="N604" s="39">
        <f t="shared" si="50"/>
        <v>0.25</v>
      </c>
      <c r="S604" s="13">
        <v>54.88</v>
      </c>
    </row>
    <row r="605" spans="1:19" ht="26.25" customHeight="1" x14ac:dyDescent="0.25">
      <c r="A605" s="32" t="s">
        <v>651</v>
      </c>
      <c r="B605" s="33" t="s">
        <v>2181</v>
      </c>
      <c r="C605" s="32" t="s">
        <v>1</v>
      </c>
      <c r="D605" s="32" t="s">
        <v>2965</v>
      </c>
      <c r="E605" s="34">
        <f t="shared" si="48"/>
        <v>17</v>
      </c>
      <c r="F605" s="35" t="s">
        <v>23</v>
      </c>
      <c r="G605" s="34">
        <f t="shared" ref="G605:G668" si="52">ROUND(K605*(100%-I$7),2)</f>
        <v>20.8</v>
      </c>
      <c r="H605" s="36">
        <f t="shared" si="51"/>
        <v>26</v>
      </c>
      <c r="I605" s="36">
        <f t="shared" si="49"/>
        <v>442</v>
      </c>
      <c r="J605" s="29" t="s">
        <v>3622</v>
      </c>
      <c r="K605" s="37">
        <v>20.8</v>
      </c>
      <c r="M605" s="38">
        <v>20.8</v>
      </c>
      <c r="N605" s="39">
        <f t="shared" si="50"/>
        <v>0.25</v>
      </c>
      <c r="S605" s="13">
        <v>17</v>
      </c>
    </row>
    <row r="606" spans="1:19" ht="26.25" customHeight="1" x14ac:dyDescent="0.25">
      <c r="A606" s="32" t="s">
        <v>652</v>
      </c>
      <c r="B606" s="33" t="s">
        <v>2182</v>
      </c>
      <c r="C606" s="32" t="s">
        <v>1</v>
      </c>
      <c r="D606" s="32" t="s">
        <v>2966</v>
      </c>
      <c r="E606" s="34">
        <f t="shared" si="48"/>
        <v>5</v>
      </c>
      <c r="F606" s="35" t="s">
        <v>23</v>
      </c>
      <c r="G606" s="34">
        <f t="shared" si="52"/>
        <v>18.41</v>
      </c>
      <c r="H606" s="36">
        <f t="shared" si="51"/>
        <v>23.01</v>
      </c>
      <c r="I606" s="36">
        <f t="shared" si="49"/>
        <v>115.05</v>
      </c>
      <c r="J606" s="29" t="s">
        <v>3622</v>
      </c>
      <c r="K606" s="37">
        <v>18.41</v>
      </c>
      <c r="M606" s="38">
        <v>18.41</v>
      </c>
      <c r="N606" s="39">
        <f t="shared" si="50"/>
        <v>0.25</v>
      </c>
      <c r="S606" s="13">
        <v>5</v>
      </c>
    </row>
    <row r="607" spans="1:19" ht="26.25" customHeight="1" x14ac:dyDescent="0.25">
      <c r="A607" s="32" t="s">
        <v>653</v>
      </c>
      <c r="B607" s="33" t="s">
        <v>2183</v>
      </c>
      <c r="C607" s="32" t="s">
        <v>1</v>
      </c>
      <c r="D607" s="32" t="s">
        <v>2967</v>
      </c>
      <c r="E607" s="34">
        <f t="shared" si="48"/>
        <v>522</v>
      </c>
      <c r="F607" s="35" t="s">
        <v>23</v>
      </c>
      <c r="G607" s="34">
        <f t="shared" si="52"/>
        <v>14.16</v>
      </c>
      <c r="H607" s="36">
        <f t="shared" si="51"/>
        <v>17.7</v>
      </c>
      <c r="I607" s="36">
        <f t="shared" si="49"/>
        <v>9239.4</v>
      </c>
      <c r="J607" s="29" t="s">
        <v>3622</v>
      </c>
      <c r="K607" s="37">
        <v>14.16</v>
      </c>
      <c r="M607" s="38">
        <v>14.16</v>
      </c>
      <c r="N607" s="39">
        <f t="shared" si="50"/>
        <v>0.25</v>
      </c>
      <c r="S607" s="13">
        <v>522</v>
      </c>
    </row>
    <row r="608" spans="1:19" ht="22.5" x14ac:dyDescent="0.25">
      <c r="A608" s="32" t="s">
        <v>654</v>
      </c>
      <c r="B608" s="33" t="s">
        <v>2184</v>
      </c>
      <c r="C608" s="32" t="s">
        <v>1</v>
      </c>
      <c r="D608" s="32" t="s">
        <v>2968</v>
      </c>
      <c r="E608" s="34">
        <f t="shared" si="48"/>
        <v>29</v>
      </c>
      <c r="F608" s="35" t="s">
        <v>23</v>
      </c>
      <c r="G608" s="34">
        <f t="shared" si="52"/>
        <v>10.74</v>
      </c>
      <c r="H608" s="36">
        <f t="shared" si="51"/>
        <v>13.43</v>
      </c>
      <c r="I608" s="36">
        <f t="shared" si="49"/>
        <v>389.47</v>
      </c>
      <c r="J608" s="29" t="s">
        <v>3622</v>
      </c>
      <c r="K608" s="37">
        <v>10.74</v>
      </c>
      <c r="M608" s="38">
        <v>10.74</v>
      </c>
      <c r="N608" s="39">
        <f t="shared" si="50"/>
        <v>0.25</v>
      </c>
      <c r="S608" s="13">
        <v>29</v>
      </c>
    </row>
    <row r="609" spans="1:19" ht="22.5" x14ac:dyDescent="0.25">
      <c r="A609" s="32" t="s">
        <v>655</v>
      </c>
      <c r="B609" s="33" t="s">
        <v>2197</v>
      </c>
      <c r="C609" s="32" t="s">
        <v>1</v>
      </c>
      <c r="D609" s="32" t="s">
        <v>2981</v>
      </c>
      <c r="E609" s="34">
        <f t="shared" si="48"/>
        <v>36</v>
      </c>
      <c r="F609" s="35" t="s">
        <v>23</v>
      </c>
      <c r="G609" s="34">
        <f t="shared" si="52"/>
        <v>10.02</v>
      </c>
      <c r="H609" s="36">
        <f t="shared" si="51"/>
        <v>12.53</v>
      </c>
      <c r="I609" s="36">
        <f t="shared" si="49"/>
        <v>451.08</v>
      </c>
      <c r="J609" s="29" t="s">
        <v>3622</v>
      </c>
      <c r="K609" s="37">
        <v>10.02</v>
      </c>
      <c r="M609" s="38">
        <v>10.02</v>
      </c>
      <c r="N609" s="39">
        <f t="shared" si="50"/>
        <v>0.25</v>
      </c>
      <c r="S609" s="13">
        <v>36</v>
      </c>
    </row>
    <row r="610" spans="1:19" ht="22.5" x14ac:dyDescent="0.25">
      <c r="A610" s="32" t="s">
        <v>656</v>
      </c>
      <c r="B610" s="33" t="s">
        <v>2186</v>
      </c>
      <c r="C610" s="32" t="s">
        <v>1</v>
      </c>
      <c r="D610" s="32" t="s">
        <v>2970</v>
      </c>
      <c r="E610" s="34">
        <f t="shared" si="48"/>
        <v>8.4</v>
      </c>
      <c r="F610" s="35" t="s">
        <v>19</v>
      </c>
      <c r="G610" s="34">
        <f t="shared" si="52"/>
        <v>826.87</v>
      </c>
      <c r="H610" s="36">
        <f t="shared" si="51"/>
        <v>1033.5899999999999</v>
      </c>
      <c r="I610" s="36">
        <f t="shared" si="49"/>
        <v>8682.16</v>
      </c>
      <c r="J610" s="29" t="s">
        <v>3622</v>
      </c>
      <c r="K610" s="37">
        <v>826.87</v>
      </c>
      <c r="M610" s="38">
        <v>826.87</v>
      </c>
      <c r="N610" s="39">
        <f t="shared" si="50"/>
        <v>0.25</v>
      </c>
      <c r="S610" s="13">
        <v>8.4</v>
      </c>
    </row>
    <row r="611" spans="1:19" ht="45" x14ac:dyDescent="0.25">
      <c r="A611" s="32" t="s">
        <v>657</v>
      </c>
      <c r="B611" s="33" t="s">
        <v>2187</v>
      </c>
      <c r="C611" s="32" t="s">
        <v>1</v>
      </c>
      <c r="D611" s="32" t="s">
        <v>2971</v>
      </c>
      <c r="E611" s="34">
        <f t="shared" si="48"/>
        <v>69.23</v>
      </c>
      <c r="F611" s="35" t="s">
        <v>19</v>
      </c>
      <c r="G611" s="34">
        <f t="shared" si="52"/>
        <v>20.39</v>
      </c>
      <c r="H611" s="36">
        <f t="shared" si="51"/>
        <v>25.49</v>
      </c>
      <c r="I611" s="36">
        <f t="shared" si="49"/>
        <v>1764.67</v>
      </c>
      <c r="J611" s="29" t="s">
        <v>3622</v>
      </c>
      <c r="K611" s="37">
        <v>20.39</v>
      </c>
      <c r="M611" s="38">
        <v>20.39</v>
      </c>
      <c r="N611" s="39">
        <f t="shared" si="50"/>
        <v>0.25</v>
      </c>
      <c r="S611" s="13">
        <v>69.23</v>
      </c>
    </row>
    <row r="612" spans="1:19" ht="33.75" x14ac:dyDescent="0.25">
      <c r="A612" s="32" t="s">
        <v>658</v>
      </c>
      <c r="B612" s="33" t="s">
        <v>2188</v>
      </c>
      <c r="C612" s="32" t="s">
        <v>1</v>
      </c>
      <c r="D612" s="32" t="s">
        <v>2972</v>
      </c>
      <c r="E612" s="34">
        <f t="shared" ref="E612:E675" si="53">S612</f>
        <v>12.56</v>
      </c>
      <c r="F612" s="35" t="s">
        <v>19</v>
      </c>
      <c r="G612" s="34">
        <f t="shared" si="52"/>
        <v>7.25</v>
      </c>
      <c r="H612" s="36">
        <f t="shared" si="51"/>
        <v>9.06</v>
      </c>
      <c r="I612" s="36">
        <f t="shared" si="49"/>
        <v>113.79</v>
      </c>
      <c r="J612" s="29" t="s">
        <v>3622</v>
      </c>
      <c r="K612" s="37">
        <v>7.25</v>
      </c>
      <c r="M612" s="38">
        <v>7.25</v>
      </c>
      <c r="N612" s="39">
        <f t="shared" si="50"/>
        <v>0.25</v>
      </c>
      <c r="S612" s="13">
        <v>12.56</v>
      </c>
    </row>
    <row r="613" spans="1:19" ht="22.5" x14ac:dyDescent="0.25">
      <c r="A613" s="32" t="s">
        <v>659</v>
      </c>
      <c r="B613" s="33" t="s">
        <v>2189</v>
      </c>
      <c r="C613" s="32" t="s">
        <v>1</v>
      </c>
      <c r="D613" s="32" t="s">
        <v>2973</v>
      </c>
      <c r="E613" s="34">
        <f t="shared" si="53"/>
        <v>376.84</v>
      </c>
      <c r="F613" s="35" t="s">
        <v>20</v>
      </c>
      <c r="G613" s="34">
        <f t="shared" si="52"/>
        <v>2.58</v>
      </c>
      <c r="H613" s="36">
        <f t="shared" si="51"/>
        <v>3.23</v>
      </c>
      <c r="I613" s="36">
        <f t="shared" si="49"/>
        <v>1217.19</v>
      </c>
      <c r="J613" s="29" t="s">
        <v>3622</v>
      </c>
      <c r="K613" s="37">
        <v>2.58</v>
      </c>
      <c r="M613" s="38">
        <v>2.58</v>
      </c>
      <c r="N613" s="39">
        <f t="shared" si="50"/>
        <v>0.252</v>
      </c>
      <c r="S613" s="13">
        <v>376.84</v>
      </c>
    </row>
    <row r="614" spans="1:19" ht="24.75" customHeight="1" x14ac:dyDescent="0.25">
      <c r="A614" s="32" t="s">
        <v>660</v>
      </c>
      <c r="B614" s="33" t="s">
        <v>2190</v>
      </c>
      <c r="C614" s="32" t="s">
        <v>1</v>
      </c>
      <c r="D614" s="32" t="s">
        <v>2974</v>
      </c>
      <c r="E614" s="34">
        <f t="shared" si="53"/>
        <v>9.8000000000000007</v>
      </c>
      <c r="F614" s="35" t="s">
        <v>18</v>
      </c>
      <c r="G614" s="34">
        <f t="shared" si="52"/>
        <v>42.85</v>
      </c>
      <c r="H614" s="36">
        <f t="shared" si="51"/>
        <v>53.56</v>
      </c>
      <c r="I614" s="36">
        <f t="shared" si="49"/>
        <v>524.89</v>
      </c>
      <c r="J614" s="29" t="s">
        <v>3622</v>
      </c>
      <c r="K614" s="37">
        <v>42.85</v>
      </c>
      <c r="M614" s="38">
        <v>42.85</v>
      </c>
      <c r="N614" s="39">
        <f t="shared" si="50"/>
        <v>0.25</v>
      </c>
      <c r="S614" s="13">
        <v>9.8000000000000007</v>
      </c>
    </row>
    <row r="615" spans="1:19" ht="22.5" x14ac:dyDescent="0.25">
      <c r="A615" s="32" t="s">
        <v>661</v>
      </c>
      <c r="B615" s="33" t="s">
        <v>2191</v>
      </c>
      <c r="C615" s="32" t="s">
        <v>1</v>
      </c>
      <c r="D615" s="32" t="s">
        <v>2975</v>
      </c>
      <c r="E615" s="34">
        <f t="shared" si="53"/>
        <v>2.86</v>
      </c>
      <c r="F615" s="35" t="s">
        <v>19</v>
      </c>
      <c r="G615" s="34">
        <f t="shared" si="52"/>
        <v>110.9</v>
      </c>
      <c r="H615" s="36">
        <f t="shared" si="51"/>
        <v>138.63</v>
      </c>
      <c r="I615" s="36">
        <f t="shared" si="49"/>
        <v>396.48</v>
      </c>
      <c r="J615" s="29" t="s">
        <v>3622</v>
      </c>
      <c r="K615" s="37">
        <v>110.9</v>
      </c>
      <c r="M615" s="38">
        <v>110.9</v>
      </c>
      <c r="N615" s="39">
        <f t="shared" si="50"/>
        <v>0.25</v>
      </c>
      <c r="S615" s="13">
        <v>2.86</v>
      </c>
    </row>
    <row r="616" spans="1:19" ht="22.5" x14ac:dyDescent="0.25">
      <c r="A616" s="32" t="s">
        <v>662</v>
      </c>
      <c r="B616" s="33" t="s">
        <v>2192</v>
      </c>
      <c r="C616" s="32" t="s">
        <v>1</v>
      </c>
      <c r="D616" s="32" t="s">
        <v>2976</v>
      </c>
      <c r="E616" s="34">
        <f t="shared" si="53"/>
        <v>11.44</v>
      </c>
      <c r="F616" s="35" t="s">
        <v>19</v>
      </c>
      <c r="G616" s="34">
        <f t="shared" si="52"/>
        <v>57.43</v>
      </c>
      <c r="H616" s="36">
        <f t="shared" si="51"/>
        <v>71.790000000000006</v>
      </c>
      <c r="I616" s="36">
        <f t="shared" si="49"/>
        <v>821.28</v>
      </c>
      <c r="J616" s="29" t="s">
        <v>3622</v>
      </c>
      <c r="K616" s="37">
        <v>57.43</v>
      </c>
      <c r="M616" s="38">
        <v>57.43</v>
      </c>
      <c r="N616" s="39">
        <f t="shared" si="50"/>
        <v>0.25</v>
      </c>
      <c r="S616" s="13">
        <v>11.44</v>
      </c>
    </row>
    <row r="617" spans="1:19" ht="22.5" x14ac:dyDescent="0.25">
      <c r="A617" s="32" t="s">
        <v>663</v>
      </c>
      <c r="B617" s="33" t="s">
        <v>2179</v>
      </c>
      <c r="C617" s="32" t="s">
        <v>1</v>
      </c>
      <c r="D617" s="32" t="s">
        <v>2963</v>
      </c>
      <c r="E617" s="34">
        <f t="shared" si="53"/>
        <v>1.41</v>
      </c>
      <c r="F617" s="35" t="s">
        <v>19</v>
      </c>
      <c r="G617" s="34">
        <f t="shared" si="52"/>
        <v>867.92</v>
      </c>
      <c r="H617" s="36">
        <f t="shared" si="51"/>
        <v>1084.9000000000001</v>
      </c>
      <c r="I617" s="36">
        <f t="shared" si="49"/>
        <v>1529.71</v>
      </c>
      <c r="J617" s="29" t="s">
        <v>3622</v>
      </c>
      <c r="K617" s="37">
        <v>867.92</v>
      </c>
      <c r="M617" s="38">
        <v>867.92</v>
      </c>
      <c r="N617" s="39">
        <f t="shared" si="50"/>
        <v>0.25</v>
      </c>
      <c r="S617" s="13">
        <v>1.41</v>
      </c>
    </row>
    <row r="618" spans="1:19" ht="22.5" x14ac:dyDescent="0.25">
      <c r="A618" s="32" t="s">
        <v>664</v>
      </c>
      <c r="B618" s="33" t="s">
        <v>2178</v>
      </c>
      <c r="C618" s="32" t="s">
        <v>1</v>
      </c>
      <c r="D618" s="32" t="s">
        <v>2962</v>
      </c>
      <c r="E618" s="34">
        <f t="shared" si="53"/>
        <v>28.2</v>
      </c>
      <c r="F618" s="35" t="s">
        <v>18</v>
      </c>
      <c r="G618" s="34">
        <f t="shared" si="52"/>
        <v>6.93</v>
      </c>
      <c r="H618" s="36">
        <f t="shared" si="51"/>
        <v>8.66</v>
      </c>
      <c r="I618" s="36">
        <f t="shared" si="49"/>
        <v>244.21</v>
      </c>
      <c r="J618" s="29" t="s">
        <v>3622</v>
      </c>
      <c r="K618" s="37">
        <v>6.93</v>
      </c>
      <c r="M618" s="38">
        <v>6.93</v>
      </c>
      <c r="N618" s="39">
        <f t="shared" si="50"/>
        <v>0.25</v>
      </c>
      <c r="S618" s="13">
        <v>28.2</v>
      </c>
    </row>
    <row r="619" spans="1:19" ht="22.5" x14ac:dyDescent="0.25">
      <c r="A619" s="32" t="s">
        <v>665</v>
      </c>
      <c r="B619" s="33" t="s">
        <v>2193</v>
      </c>
      <c r="C619" s="32" t="s">
        <v>1</v>
      </c>
      <c r="D619" s="32" t="s">
        <v>2977</v>
      </c>
      <c r="E619" s="34">
        <f t="shared" si="53"/>
        <v>152</v>
      </c>
      <c r="F619" s="35" t="s">
        <v>23</v>
      </c>
      <c r="G619" s="34">
        <f t="shared" si="52"/>
        <v>17.25</v>
      </c>
      <c r="H619" s="36">
        <f t="shared" si="51"/>
        <v>21.56</v>
      </c>
      <c r="I619" s="36">
        <f t="shared" si="49"/>
        <v>3277.12</v>
      </c>
      <c r="J619" s="29" t="s">
        <v>3622</v>
      </c>
      <c r="K619" s="37">
        <v>17.25</v>
      </c>
      <c r="M619" s="38">
        <v>17.25</v>
      </c>
      <c r="N619" s="39">
        <f t="shared" si="50"/>
        <v>0.25</v>
      </c>
      <c r="S619" s="13">
        <v>152</v>
      </c>
    </row>
    <row r="620" spans="1:19" ht="22.5" x14ac:dyDescent="0.25">
      <c r="A620" s="32" t="s">
        <v>666</v>
      </c>
      <c r="B620" s="33" t="s">
        <v>2194</v>
      </c>
      <c r="C620" s="32" t="s">
        <v>1</v>
      </c>
      <c r="D620" s="32" t="s">
        <v>2978</v>
      </c>
      <c r="E620" s="34">
        <f t="shared" si="53"/>
        <v>27</v>
      </c>
      <c r="F620" s="35" t="s">
        <v>23</v>
      </c>
      <c r="G620" s="34">
        <f t="shared" si="52"/>
        <v>15.73</v>
      </c>
      <c r="H620" s="36">
        <f t="shared" si="51"/>
        <v>19.66</v>
      </c>
      <c r="I620" s="36">
        <f t="shared" si="49"/>
        <v>530.82000000000005</v>
      </c>
      <c r="J620" s="29" t="s">
        <v>3622</v>
      </c>
      <c r="K620" s="37">
        <v>15.73</v>
      </c>
      <c r="M620" s="38">
        <v>15.73</v>
      </c>
      <c r="N620" s="39">
        <f t="shared" si="50"/>
        <v>0.25</v>
      </c>
      <c r="S620" s="13">
        <v>27</v>
      </c>
    </row>
    <row r="621" spans="1:19" ht="22.5" x14ac:dyDescent="0.25">
      <c r="A621" s="32" t="s">
        <v>667</v>
      </c>
      <c r="B621" s="33" t="s">
        <v>2195</v>
      </c>
      <c r="C621" s="32" t="s">
        <v>1</v>
      </c>
      <c r="D621" s="32" t="s">
        <v>2979</v>
      </c>
      <c r="E621" s="34">
        <f t="shared" si="53"/>
        <v>1</v>
      </c>
      <c r="F621" s="35" t="s">
        <v>23</v>
      </c>
      <c r="G621" s="34">
        <f t="shared" si="52"/>
        <v>14.37</v>
      </c>
      <c r="H621" s="36">
        <f t="shared" si="51"/>
        <v>17.96</v>
      </c>
      <c r="I621" s="36">
        <f t="shared" si="49"/>
        <v>17.96</v>
      </c>
      <c r="J621" s="29" t="s">
        <v>3622</v>
      </c>
      <c r="K621" s="37">
        <v>14.37</v>
      </c>
      <c r="M621" s="38">
        <v>14.37</v>
      </c>
      <c r="N621" s="39">
        <f t="shared" si="50"/>
        <v>0.25</v>
      </c>
      <c r="S621" s="13">
        <v>1</v>
      </c>
    </row>
    <row r="622" spans="1:19" ht="22.5" x14ac:dyDescent="0.25">
      <c r="A622" s="32" t="s">
        <v>668</v>
      </c>
      <c r="B622" s="33" t="s">
        <v>2196</v>
      </c>
      <c r="C622" s="32" t="s">
        <v>1</v>
      </c>
      <c r="D622" s="32" t="s">
        <v>2980</v>
      </c>
      <c r="E622" s="34">
        <f t="shared" si="53"/>
        <v>500</v>
      </c>
      <c r="F622" s="35" t="s">
        <v>23</v>
      </c>
      <c r="G622" s="34">
        <f t="shared" si="52"/>
        <v>12.72</v>
      </c>
      <c r="H622" s="36">
        <f t="shared" si="51"/>
        <v>15.9</v>
      </c>
      <c r="I622" s="36">
        <f t="shared" si="49"/>
        <v>7950</v>
      </c>
      <c r="J622" s="29" t="s">
        <v>3622</v>
      </c>
      <c r="K622" s="37">
        <v>12.72</v>
      </c>
      <c r="M622" s="38">
        <v>12.72</v>
      </c>
      <c r="N622" s="39">
        <f t="shared" si="50"/>
        <v>0.25</v>
      </c>
      <c r="S622" s="13">
        <v>500</v>
      </c>
    </row>
    <row r="623" spans="1:19" ht="22.5" x14ac:dyDescent="0.25">
      <c r="A623" s="32" t="s">
        <v>669</v>
      </c>
      <c r="B623" s="33" t="s">
        <v>2184</v>
      </c>
      <c r="C623" s="32" t="s">
        <v>1</v>
      </c>
      <c r="D623" s="32" t="s">
        <v>2968</v>
      </c>
      <c r="E623" s="34">
        <f t="shared" si="53"/>
        <v>30</v>
      </c>
      <c r="F623" s="35" t="s">
        <v>23</v>
      </c>
      <c r="G623" s="34">
        <f t="shared" si="52"/>
        <v>10.74</v>
      </c>
      <c r="H623" s="36">
        <f t="shared" si="51"/>
        <v>13.43</v>
      </c>
      <c r="I623" s="36">
        <f t="shared" si="49"/>
        <v>402.9</v>
      </c>
      <c r="J623" s="29" t="s">
        <v>3622</v>
      </c>
      <c r="K623" s="37">
        <v>10.74</v>
      </c>
      <c r="M623" s="38">
        <v>10.74</v>
      </c>
      <c r="N623" s="39">
        <f t="shared" si="50"/>
        <v>0.25</v>
      </c>
      <c r="S623" s="13">
        <v>30</v>
      </c>
    </row>
    <row r="624" spans="1:19" ht="22.5" x14ac:dyDescent="0.25">
      <c r="A624" s="32" t="s">
        <v>670</v>
      </c>
      <c r="B624" s="33" t="s">
        <v>2197</v>
      </c>
      <c r="C624" s="32" t="s">
        <v>1</v>
      </c>
      <c r="D624" s="32" t="s">
        <v>2981</v>
      </c>
      <c r="E624" s="34">
        <f t="shared" si="53"/>
        <v>61</v>
      </c>
      <c r="F624" s="35" t="s">
        <v>23</v>
      </c>
      <c r="G624" s="34">
        <f t="shared" si="52"/>
        <v>10.02</v>
      </c>
      <c r="H624" s="36">
        <f t="shared" si="51"/>
        <v>12.53</v>
      </c>
      <c r="I624" s="36">
        <f t="shared" si="49"/>
        <v>764.33</v>
      </c>
      <c r="J624" s="29" t="s">
        <v>3622</v>
      </c>
      <c r="K624" s="37">
        <v>10.02</v>
      </c>
      <c r="M624" s="38">
        <v>10.02</v>
      </c>
      <c r="N624" s="39">
        <f t="shared" si="50"/>
        <v>0.25</v>
      </c>
      <c r="S624" s="13">
        <v>61</v>
      </c>
    </row>
    <row r="625" spans="1:19" ht="22.5" x14ac:dyDescent="0.25">
      <c r="A625" s="32" t="s">
        <v>671</v>
      </c>
      <c r="B625" s="33" t="s">
        <v>2198</v>
      </c>
      <c r="C625" s="32" t="s">
        <v>1</v>
      </c>
      <c r="D625" s="32" t="s">
        <v>2982</v>
      </c>
      <c r="E625" s="34">
        <f t="shared" si="53"/>
        <v>202</v>
      </c>
      <c r="F625" s="35" t="s">
        <v>18</v>
      </c>
      <c r="G625" s="34">
        <f t="shared" si="52"/>
        <v>71.78</v>
      </c>
      <c r="H625" s="36">
        <f t="shared" si="51"/>
        <v>89.73</v>
      </c>
      <c r="I625" s="36">
        <f t="shared" si="49"/>
        <v>18125.46</v>
      </c>
      <c r="J625" s="29" t="s">
        <v>3622</v>
      </c>
      <c r="K625" s="37">
        <v>71.78</v>
      </c>
      <c r="M625" s="38">
        <v>71.78</v>
      </c>
      <c r="N625" s="39">
        <f t="shared" si="50"/>
        <v>0.25</v>
      </c>
      <c r="S625" s="13">
        <v>202</v>
      </c>
    </row>
    <row r="626" spans="1:19" ht="22.5" x14ac:dyDescent="0.25">
      <c r="A626" s="32" t="s">
        <v>672</v>
      </c>
      <c r="B626" s="33" t="s">
        <v>2186</v>
      </c>
      <c r="C626" s="32" t="s">
        <v>1</v>
      </c>
      <c r="D626" s="32" t="s">
        <v>2970</v>
      </c>
      <c r="E626" s="34">
        <f t="shared" si="53"/>
        <v>14.1</v>
      </c>
      <c r="F626" s="35" t="s">
        <v>19</v>
      </c>
      <c r="G626" s="34">
        <f t="shared" si="52"/>
        <v>826.87</v>
      </c>
      <c r="H626" s="36">
        <f t="shared" si="51"/>
        <v>1033.5899999999999</v>
      </c>
      <c r="I626" s="36">
        <f t="shared" si="49"/>
        <v>14573.62</v>
      </c>
      <c r="J626" s="29" t="s">
        <v>3622</v>
      </c>
      <c r="K626" s="37">
        <v>826.87</v>
      </c>
      <c r="M626" s="38">
        <v>826.87</v>
      </c>
      <c r="N626" s="39">
        <f t="shared" si="50"/>
        <v>0.25</v>
      </c>
      <c r="S626" s="13">
        <v>14.1</v>
      </c>
    </row>
    <row r="627" spans="1:19" ht="33.75" x14ac:dyDescent="0.25">
      <c r="A627" s="32" t="s">
        <v>673</v>
      </c>
      <c r="B627" s="33" t="s">
        <v>2188</v>
      </c>
      <c r="C627" s="32" t="s">
        <v>1</v>
      </c>
      <c r="D627" s="32" t="s">
        <v>2972</v>
      </c>
      <c r="E627" s="34">
        <f t="shared" si="53"/>
        <v>18.59</v>
      </c>
      <c r="F627" s="35" t="s">
        <v>19</v>
      </c>
      <c r="G627" s="34">
        <f t="shared" si="52"/>
        <v>7.25</v>
      </c>
      <c r="H627" s="36">
        <f t="shared" si="51"/>
        <v>9.06</v>
      </c>
      <c r="I627" s="36">
        <f t="shared" si="49"/>
        <v>168.43</v>
      </c>
      <c r="J627" s="29" t="s">
        <v>3622</v>
      </c>
      <c r="K627" s="37">
        <v>7.25</v>
      </c>
      <c r="M627" s="38">
        <v>7.25</v>
      </c>
      <c r="N627" s="39">
        <f t="shared" si="50"/>
        <v>0.25</v>
      </c>
      <c r="S627" s="13">
        <v>18.59</v>
      </c>
    </row>
    <row r="628" spans="1:19" ht="22.5" x14ac:dyDescent="0.25">
      <c r="A628" s="32" t="s">
        <v>674</v>
      </c>
      <c r="B628" s="33" t="s">
        <v>2189</v>
      </c>
      <c r="C628" s="32" t="s">
        <v>1</v>
      </c>
      <c r="D628" s="32" t="s">
        <v>2973</v>
      </c>
      <c r="E628" s="34">
        <f t="shared" si="53"/>
        <v>557.70000000000005</v>
      </c>
      <c r="F628" s="35" t="s">
        <v>20</v>
      </c>
      <c r="G628" s="34">
        <f t="shared" si="52"/>
        <v>2.58</v>
      </c>
      <c r="H628" s="36">
        <f t="shared" si="51"/>
        <v>3.23</v>
      </c>
      <c r="I628" s="36">
        <f t="shared" si="49"/>
        <v>1801.37</v>
      </c>
      <c r="J628" s="29" t="s">
        <v>3622</v>
      </c>
      <c r="K628" s="37">
        <v>2.58</v>
      </c>
      <c r="M628" s="38">
        <v>2.58</v>
      </c>
      <c r="N628" s="39">
        <f t="shared" si="50"/>
        <v>0.252</v>
      </c>
      <c r="S628" s="13">
        <v>557.70000000000005</v>
      </c>
    </row>
    <row r="629" spans="1:19" ht="24.75" customHeight="1" x14ac:dyDescent="0.25">
      <c r="A629" s="32" t="s">
        <v>675</v>
      </c>
      <c r="B629" s="33" t="s">
        <v>2190</v>
      </c>
      <c r="C629" s="32" t="s">
        <v>1</v>
      </c>
      <c r="D629" s="32" t="s">
        <v>2974</v>
      </c>
      <c r="E629" s="34">
        <f t="shared" si="53"/>
        <v>230.2</v>
      </c>
      <c r="F629" s="35" t="s">
        <v>18</v>
      </c>
      <c r="G629" s="34">
        <f t="shared" si="52"/>
        <v>42.85</v>
      </c>
      <c r="H629" s="36">
        <f t="shared" si="51"/>
        <v>53.56</v>
      </c>
      <c r="I629" s="36">
        <f t="shared" si="49"/>
        <v>12329.51</v>
      </c>
      <c r="J629" s="29" t="s">
        <v>3622</v>
      </c>
      <c r="K629" s="37">
        <v>42.85</v>
      </c>
      <c r="M629" s="38">
        <v>42.85</v>
      </c>
      <c r="N629" s="39">
        <f t="shared" si="50"/>
        <v>0.25</v>
      </c>
      <c r="S629" s="13">
        <v>230.2</v>
      </c>
    </row>
    <row r="630" spans="1:19" ht="33.75" x14ac:dyDescent="0.25">
      <c r="A630" s="32" t="s">
        <v>676</v>
      </c>
      <c r="B630" s="33" t="s">
        <v>2199</v>
      </c>
      <c r="C630" s="32" t="s">
        <v>1</v>
      </c>
      <c r="D630" s="32" t="s">
        <v>2983</v>
      </c>
      <c r="E630" s="34">
        <f t="shared" si="53"/>
        <v>61</v>
      </c>
      <c r="F630" s="35" t="s">
        <v>18</v>
      </c>
      <c r="G630" s="34">
        <f t="shared" si="52"/>
        <v>66.349999999999994</v>
      </c>
      <c r="H630" s="36">
        <f t="shared" si="51"/>
        <v>82.94</v>
      </c>
      <c r="I630" s="36">
        <f t="shared" si="49"/>
        <v>5059.34</v>
      </c>
      <c r="J630" s="29" t="s">
        <v>3622</v>
      </c>
      <c r="K630" s="37">
        <v>66.349999999999994</v>
      </c>
      <c r="M630" s="38">
        <v>66.349999999999994</v>
      </c>
      <c r="N630" s="39">
        <f t="shared" si="50"/>
        <v>0.25</v>
      </c>
      <c r="S630" s="13">
        <v>61</v>
      </c>
    </row>
    <row r="631" spans="1:19" ht="22.5" x14ac:dyDescent="0.25">
      <c r="A631" s="32" t="s">
        <v>677</v>
      </c>
      <c r="B631" s="33" t="s">
        <v>2200</v>
      </c>
      <c r="C631" s="32" t="s">
        <v>1</v>
      </c>
      <c r="D631" s="32" t="s">
        <v>2984</v>
      </c>
      <c r="E631" s="34">
        <f t="shared" si="53"/>
        <v>70</v>
      </c>
      <c r="F631" s="35" t="s">
        <v>23</v>
      </c>
      <c r="G631" s="34">
        <f t="shared" si="52"/>
        <v>14.32</v>
      </c>
      <c r="H631" s="36">
        <f t="shared" si="51"/>
        <v>17.899999999999999</v>
      </c>
      <c r="I631" s="36">
        <f t="shared" si="49"/>
        <v>1253</v>
      </c>
      <c r="J631" s="29" t="s">
        <v>3622</v>
      </c>
      <c r="K631" s="37">
        <v>14.32</v>
      </c>
      <c r="M631" s="38">
        <v>14.32</v>
      </c>
      <c r="N631" s="39">
        <f t="shared" si="50"/>
        <v>0.25</v>
      </c>
      <c r="S631" s="13">
        <v>70</v>
      </c>
    </row>
    <row r="632" spans="1:19" ht="22.5" x14ac:dyDescent="0.25">
      <c r="A632" s="32" t="s">
        <v>678</v>
      </c>
      <c r="B632" s="33" t="s">
        <v>2201</v>
      </c>
      <c r="C632" s="32" t="s">
        <v>1</v>
      </c>
      <c r="D632" s="32" t="s">
        <v>2985</v>
      </c>
      <c r="E632" s="34">
        <f t="shared" si="53"/>
        <v>18</v>
      </c>
      <c r="F632" s="35" t="s">
        <v>23</v>
      </c>
      <c r="G632" s="34">
        <f t="shared" si="52"/>
        <v>13.26</v>
      </c>
      <c r="H632" s="36">
        <f t="shared" si="51"/>
        <v>16.579999999999998</v>
      </c>
      <c r="I632" s="36">
        <f t="shared" si="49"/>
        <v>298.44</v>
      </c>
      <c r="J632" s="29" t="s">
        <v>3622</v>
      </c>
      <c r="K632" s="37">
        <v>13.26</v>
      </c>
      <c r="M632" s="38">
        <v>13.26</v>
      </c>
      <c r="N632" s="39">
        <f t="shared" si="50"/>
        <v>0.25</v>
      </c>
      <c r="S632" s="13">
        <v>18</v>
      </c>
    </row>
    <row r="633" spans="1:19" ht="22.5" x14ac:dyDescent="0.25">
      <c r="A633" s="32" t="s">
        <v>679</v>
      </c>
      <c r="B633" s="33" t="s">
        <v>2202</v>
      </c>
      <c r="C633" s="32" t="s">
        <v>1</v>
      </c>
      <c r="D633" s="32" t="s">
        <v>2986</v>
      </c>
      <c r="E633" s="34">
        <f t="shared" si="53"/>
        <v>158</v>
      </c>
      <c r="F633" s="35" t="s">
        <v>23</v>
      </c>
      <c r="G633" s="34">
        <f t="shared" si="52"/>
        <v>10.85</v>
      </c>
      <c r="H633" s="36">
        <f t="shared" si="51"/>
        <v>13.56</v>
      </c>
      <c r="I633" s="36">
        <f t="shared" si="49"/>
        <v>2142.48</v>
      </c>
      <c r="J633" s="29" t="s">
        <v>3622</v>
      </c>
      <c r="K633" s="37">
        <v>10.85</v>
      </c>
      <c r="M633" s="38">
        <v>10.85</v>
      </c>
      <c r="N633" s="39">
        <f t="shared" si="50"/>
        <v>0.25</v>
      </c>
      <c r="S633" s="13">
        <v>158</v>
      </c>
    </row>
    <row r="634" spans="1:19" ht="22.5" x14ac:dyDescent="0.25">
      <c r="A634" s="32" t="s">
        <v>680</v>
      </c>
      <c r="B634" s="33" t="s">
        <v>2208</v>
      </c>
      <c r="C634" s="32" t="s">
        <v>1</v>
      </c>
      <c r="D634" s="32" t="s">
        <v>2992</v>
      </c>
      <c r="E634" s="34">
        <f t="shared" si="53"/>
        <v>21</v>
      </c>
      <c r="F634" s="35" t="s">
        <v>23</v>
      </c>
      <c r="G634" s="34">
        <f t="shared" si="52"/>
        <v>8.7100000000000009</v>
      </c>
      <c r="H634" s="36">
        <f t="shared" si="51"/>
        <v>10.89</v>
      </c>
      <c r="I634" s="36">
        <f t="shared" si="49"/>
        <v>228.69</v>
      </c>
      <c r="J634" s="29" t="s">
        <v>3622</v>
      </c>
      <c r="K634" s="37">
        <v>8.7100000000000009</v>
      </c>
      <c r="M634" s="38">
        <v>8.7100000000000009</v>
      </c>
      <c r="N634" s="39">
        <f t="shared" si="50"/>
        <v>0.25</v>
      </c>
      <c r="S634" s="13">
        <v>21</v>
      </c>
    </row>
    <row r="635" spans="1:19" ht="22.5" x14ac:dyDescent="0.25">
      <c r="A635" s="32" t="s">
        <v>681</v>
      </c>
      <c r="B635" s="33" t="s">
        <v>2203</v>
      </c>
      <c r="C635" s="32" t="s">
        <v>1</v>
      </c>
      <c r="D635" s="32" t="s">
        <v>2987</v>
      </c>
      <c r="E635" s="34">
        <f t="shared" si="53"/>
        <v>51</v>
      </c>
      <c r="F635" s="35" t="s">
        <v>23</v>
      </c>
      <c r="G635" s="34">
        <f t="shared" si="52"/>
        <v>9.0399999999999991</v>
      </c>
      <c r="H635" s="36">
        <f t="shared" si="51"/>
        <v>11.3</v>
      </c>
      <c r="I635" s="36">
        <f t="shared" si="49"/>
        <v>576.29999999999995</v>
      </c>
      <c r="J635" s="29" t="s">
        <v>3622</v>
      </c>
      <c r="K635" s="37">
        <v>9.0399999999999991</v>
      </c>
      <c r="M635" s="38">
        <v>9.0399999999999991</v>
      </c>
      <c r="N635" s="39">
        <f t="shared" si="50"/>
        <v>0.25</v>
      </c>
      <c r="S635" s="13">
        <v>51</v>
      </c>
    </row>
    <row r="636" spans="1:19" ht="22.5" x14ac:dyDescent="0.25">
      <c r="A636" s="32" t="s">
        <v>682</v>
      </c>
      <c r="B636" s="33" t="s">
        <v>2205</v>
      </c>
      <c r="C636" s="32" t="s">
        <v>2930</v>
      </c>
      <c r="D636" s="32" t="s">
        <v>2989</v>
      </c>
      <c r="E636" s="34">
        <f t="shared" si="53"/>
        <v>3.1</v>
      </c>
      <c r="F636" s="35" t="s">
        <v>19</v>
      </c>
      <c r="G636" s="34">
        <f t="shared" si="52"/>
        <v>732.85</v>
      </c>
      <c r="H636" s="36">
        <f>ROUND(G636*(1+I$5),2)</f>
        <v>916.06</v>
      </c>
      <c r="I636" s="36">
        <f t="shared" si="49"/>
        <v>2839.79</v>
      </c>
      <c r="J636" s="29" t="s">
        <v>3622</v>
      </c>
      <c r="K636" s="37">
        <v>732.85</v>
      </c>
      <c r="M636" s="38">
        <v>732.85</v>
      </c>
      <c r="N636" s="39">
        <f t="shared" si="50"/>
        <v>0.25</v>
      </c>
      <c r="S636" s="13">
        <v>3.1</v>
      </c>
    </row>
    <row r="637" spans="1:19" ht="22.5" x14ac:dyDescent="0.25">
      <c r="A637" s="32" t="s">
        <v>683</v>
      </c>
      <c r="B637" s="33" t="s">
        <v>2206</v>
      </c>
      <c r="C637" s="32" t="s">
        <v>1</v>
      </c>
      <c r="D637" s="32" t="s">
        <v>2990</v>
      </c>
      <c r="E637" s="34">
        <f t="shared" si="53"/>
        <v>112</v>
      </c>
      <c r="F637" s="35" t="s">
        <v>18</v>
      </c>
      <c r="G637" s="34">
        <f t="shared" si="52"/>
        <v>122.18</v>
      </c>
      <c r="H637" s="36">
        <f>ROUND(G637*(1+I$5),2)</f>
        <v>152.72999999999999</v>
      </c>
      <c r="I637" s="36">
        <f t="shared" si="49"/>
        <v>17105.759999999998</v>
      </c>
      <c r="J637" s="29" t="s">
        <v>3622</v>
      </c>
      <c r="K637" s="37">
        <v>122.18</v>
      </c>
      <c r="M637" s="38">
        <v>122.18</v>
      </c>
      <c r="N637" s="39">
        <f t="shared" si="50"/>
        <v>0.25</v>
      </c>
      <c r="S637" s="13">
        <v>112</v>
      </c>
    </row>
    <row r="638" spans="1:19" ht="22.5" x14ac:dyDescent="0.25">
      <c r="A638" s="32" t="s">
        <v>684</v>
      </c>
      <c r="B638" s="33" t="s">
        <v>2200</v>
      </c>
      <c r="C638" s="32" t="s">
        <v>1</v>
      </c>
      <c r="D638" s="32" t="s">
        <v>2984</v>
      </c>
      <c r="E638" s="34">
        <f t="shared" si="53"/>
        <v>117</v>
      </c>
      <c r="F638" s="35" t="s">
        <v>23</v>
      </c>
      <c r="G638" s="34">
        <f t="shared" si="52"/>
        <v>14.32</v>
      </c>
      <c r="H638" s="36">
        <f t="shared" si="51"/>
        <v>17.899999999999999</v>
      </c>
      <c r="I638" s="36">
        <f t="shared" si="49"/>
        <v>2094.3000000000002</v>
      </c>
      <c r="J638" s="29" t="s">
        <v>3622</v>
      </c>
      <c r="K638" s="37">
        <v>14.32</v>
      </c>
      <c r="M638" s="38">
        <v>14.32</v>
      </c>
      <c r="N638" s="39">
        <f t="shared" si="50"/>
        <v>0.25</v>
      </c>
      <c r="S638" s="13">
        <v>117</v>
      </c>
    </row>
    <row r="639" spans="1:19" ht="22.5" x14ac:dyDescent="0.25">
      <c r="A639" s="32" t="s">
        <v>685</v>
      </c>
      <c r="B639" s="33" t="s">
        <v>2201</v>
      </c>
      <c r="C639" s="32" t="s">
        <v>1</v>
      </c>
      <c r="D639" s="32" t="s">
        <v>2985</v>
      </c>
      <c r="E639" s="34">
        <f t="shared" si="53"/>
        <v>31</v>
      </c>
      <c r="F639" s="35" t="s">
        <v>23</v>
      </c>
      <c r="G639" s="34">
        <f t="shared" si="52"/>
        <v>13.26</v>
      </c>
      <c r="H639" s="36">
        <f t="shared" si="51"/>
        <v>16.579999999999998</v>
      </c>
      <c r="I639" s="36">
        <f t="shared" si="49"/>
        <v>513.98</v>
      </c>
      <c r="J639" s="29" t="s">
        <v>3622</v>
      </c>
      <c r="K639" s="37">
        <v>13.26</v>
      </c>
      <c r="M639" s="38">
        <v>13.26</v>
      </c>
      <c r="N639" s="39">
        <f t="shared" si="50"/>
        <v>0.25</v>
      </c>
      <c r="S639" s="13">
        <v>31</v>
      </c>
    </row>
    <row r="640" spans="1:19" ht="22.5" x14ac:dyDescent="0.25">
      <c r="A640" s="32" t="s">
        <v>686</v>
      </c>
      <c r="B640" s="33" t="s">
        <v>2207</v>
      </c>
      <c r="C640" s="32" t="s">
        <v>1</v>
      </c>
      <c r="D640" s="32" t="s">
        <v>2991</v>
      </c>
      <c r="E640" s="34">
        <f t="shared" si="53"/>
        <v>42</v>
      </c>
      <c r="F640" s="35" t="s">
        <v>23</v>
      </c>
      <c r="G640" s="34">
        <f t="shared" si="52"/>
        <v>12.26</v>
      </c>
      <c r="H640" s="36">
        <f t="shared" si="51"/>
        <v>15.33</v>
      </c>
      <c r="I640" s="36">
        <f t="shared" si="49"/>
        <v>643.86</v>
      </c>
      <c r="J640" s="29" t="s">
        <v>3622</v>
      </c>
      <c r="K640" s="37">
        <v>12.26</v>
      </c>
      <c r="M640" s="38">
        <v>12.26</v>
      </c>
      <c r="N640" s="39">
        <f t="shared" si="50"/>
        <v>0.25</v>
      </c>
      <c r="S640" s="13">
        <v>42</v>
      </c>
    </row>
    <row r="641" spans="1:19" ht="22.5" x14ac:dyDescent="0.25">
      <c r="A641" s="32" t="s">
        <v>687</v>
      </c>
      <c r="B641" s="33" t="s">
        <v>2202</v>
      </c>
      <c r="C641" s="32" t="s">
        <v>1</v>
      </c>
      <c r="D641" s="32" t="s">
        <v>2986</v>
      </c>
      <c r="E641" s="34">
        <f t="shared" si="53"/>
        <v>310</v>
      </c>
      <c r="F641" s="35" t="s">
        <v>23</v>
      </c>
      <c r="G641" s="34">
        <f t="shared" si="52"/>
        <v>10.85</v>
      </c>
      <c r="H641" s="36">
        <f t="shared" si="51"/>
        <v>13.56</v>
      </c>
      <c r="I641" s="36">
        <f t="shared" si="49"/>
        <v>4203.6000000000004</v>
      </c>
      <c r="J641" s="29" t="s">
        <v>3622</v>
      </c>
      <c r="K641" s="37">
        <v>10.85</v>
      </c>
      <c r="M641" s="38">
        <v>10.85</v>
      </c>
      <c r="N641" s="39">
        <f t="shared" si="50"/>
        <v>0.25</v>
      </c>
      <c r="S641" s="13">
        <v>310</v>
      </c>
    </row>
    <row r="642" spans="1:19" ht="22.5" x14ac:dyDescent="0.25">
      <c r="A642" s="32" t="s">
        <v>688</v>
      </c>
      <c r="B642" s="33" t="s">
        <v>2203</v>
      </c>
      <c r="C642" s="32" t="s">
        <v>1</v>
      </c>
      <c r="D642" s="32" t="s">
        <v>2987</v>
      </c>
      <c r="E642" s="34">
        <f t="shared" si="53"/>
        <v>77</v>
      </c>
      <c r="F642" s="35" t="s">
        <v>23</v>
      </c>
      <c r="G642" s="34">
        <f t="shared" si="52"/>
        <v>9.0399999999999991</v>
      </c>
      <c r="H642" s="36">
        <f t="shared" si="51"/>
        <v>11.3</v>
      </c>
      <c r="I642" s="36">
        <f t="shared" si="49"/>
        <v>870.1</v>
      </c>
      <c r="J642" s="29" t="s">
        <v>3622</v>
      </c>
      <c r="K642" s="37">
        <v>9.0399999999999991</v>
      </c>
      <c r="M642" s="38">
        <v>9.0399999999999991</v>
      </c>
      <c r="N642" s="39">
        <f t="shared" si="50"/>
        <v>0.25</v>
      </c>
      <c r="S642" s="13">
        <v>77</v>
      </c>
    </row>
    <row r="643" spans="1:19" ht="22.5" x14ac:dyDescent="0.25">
      <c r="A643" s="32" t="s">
        <v>689</v>
      </c>
      <c r="B643" s="33" t="s">
        <v>2208</v>
      </c>
      <c r="C643" s="32" t="s">
        <v>1</v>
      </c>
      <c r="D643" s="32" t="s">
        <v>2992</v>
      </c>
      <c r="E643" s="34">
        <f t="shared" si="53"/>
        <v>227</v>
      </c>
      <c r="F643" s="35" t="s">
        <v>23</v>
      </c>
      <c r="G643" s="34">
        <f t="shared" si="52"/>
        <v>8.7100000000000009</v>
      </c>
      <c r="H643" s="36">
        <f t="shared" si="51"/>
        <v>10.89</v>
      </c>
      <c r="I643" s="36">
        <f t="shared" si="49"/>
        <v>2472.0300000000002</v>
      </c>
      <c r="J643" s="29" t="s">
        <v>3622</v>
      </c>
      <c r="K643" s="37">
        <v>8.7100000000000009</v>
      </c>
      <c r="M643" s="38">
        <v>8.7100000000000009</v>
      </c>
      <c r="N643" s="39">
        <f t="shared" si="50"/>
        <v>0.25</v>
      </c>
      <c r="S643" s="13">
        <v>227</v>
      </c>
    </row>
    <row r="644" spans="1:19" ht="22.5" x14ac:dyDescent="0.25">
      <c r="A644" s="32" t="s">
        <v>690</v>
      </c>
      <c r="B644" s="33" t="s">
        <v>2204</v>
      </c>
      <c r="C644" s="32" t="s">
        <v>1</v>
      </c>
      <c r="D644" s="32" t="s">
        <v>2988</v>
      </c>
      <c r="E644" s="34">
        <f t="shared" si="53"/>
        <v>76</v>
      </c>
      <c r="F644" s="35" t="s">
        <v>23</v>
      </c>
      <c r="G644" s="34">
        <f t="shared" si="52"/>
        <v>9.8800000000000008</v>
      </c>
      <c r="H644" s="36">
        <f t="shared" si="51"/>
        <v>12.35</v>
      </c>
      <c r="I644" s="36">
        <f t="shared" si="49"/>
        <v>938.6</v>
      </c>
      <c r="J644" s="29" t="s">
        <v>3622</v>
      </c>
      <c r="K644" s="37">
        <v>9.8800000000000008</v>
      </c>
      <c r="M644" s="38">
        <v>9.8800000000000008</v>
      </c>
      <c r="N644" s="39">
        <f t="shared" si="50"/>
        <v>0.25</v>
      </c>
      <c r="S644" s="13">
        <v>76</v>
      </c>
    </row>
    <row r="645" spans="1:19" ht="22.5" x14ac:dyDescent="0.25">
      <c r="A645" s="32" t="s">
        <v>691</v>
      </c>
      <c r="B645" s="33" t="s">
        <v>2205</v>
      </c>
      <c r="C645" s="32" t="s">
        <v>2930</v>
      </c>
      <c r="D645" s="32" t="s">
        <v>2989</v>
      </c>
      <c r="E645" s="34">
        <f t="shared" si="53"/>
        <v>10.3</v>
      </c>
      <c r="F645" s="35" t="s">
        <v>19</v>
      </c>
      <c r="G645" s="34">
        <f t="shared" si="52"/>
        <v>732.85</v>
      </c>
      <c r="H645" s="36">
        <f t="shared" si="51"/>
        <v>916.06</v>
      </c>
      <c r="I645" s="36">
        <f t="shared" si="49"/>
        <v>9435.42</v>
      </c>
      <c r="J645" s="29" t="s">
        <v>3622</v>
      </c>
      <c r="K645" s="37">
        <v>732.85</v>
      </c>
      <c r="M645" s="38">
        <v>732.85</v>
      </c>
      <c r="N645" s="39">
        <f t="shared" si="50"/>
        <v>0.25</v>
      </c>
      <c r="S645" s="13">
        <v>10.3</v>
      </c>
    </row>
    <row r="646" spans="1:19" ht="22.5" x14ac:dyDescent="0.25">
      <c r="A646" s="32" t="s">
        <v>692</v>
      </c>
      <c r="B646" s="33" t="s">
        <v>2499</v>
      </c>
      <c r="C646" s="32" t="s">
        <v>1</v>
      </c>
      <c r="D646" s="32" t="s">
        <v>3281</v>
      </c>
      <c r="E646" s="34">
        <f t="shared" si="53"/>
        <v>252</v>
      </c>
      <c r="F646" s="35" t="s">
        <v>18</v>
      </c>
      <c r="G646" s="34">
        <f t="shared" si="52"/>
        <v>42.35</v>
      </c>
      <c r="H646" s="36">
        <f t="shared" si="51"/>
        <v>52.94</v>
      </c>
      <c r="I646" s="36">
        <f t="shared" si="49"/>
        <v>13340.88</v>
      </c>
      <c r="J646" s="29" t="s">
        <v>3622</v>
      </c>
      <c r="K646" s="37">
        <v>42.35</v>
      </c>
      <c r="M646" s="38">
        <v>42.35</v>
      </c>
      <c r="N646" s="39">
        <f t="shared" si="50"/>
        <v>0.25</v>
      </c>
      <c r="S646" s="13">
        <v>252</v>
      </c>
    </row>
    <row r="647" spans="1:19" ht="22.5" x14ac:dyDescent="0.25">
      <c r="A647" s="32" t="s">
        <v>693</v>
      </c>
      <c r="B647" s="33" t="s">
        <v>2214</v>
      </c>
      <c r="C647" s="32" t="s">
        <v>1</v>
      </c>
      <c r="D647" s="32" t="s">
        <v>2998</v>
      </c>
      <c r="E647" s="34">
        <f t="shared" si="53"/>
        <v>1089</v>
      </c>
      <c r="F647" s="35" t="s">
        <v>23</v>
      </c>
      <c r="G647" s="34">
        <f t="shared" si="52"/>
        <v>12.65</v>
      </c>
      <c r="H647" s="36">
        <f t="shared" si="51"/>
        <v>15.81</v>
      </c>
      <c r="I647" s="36">
        <f t="shared" si="49"/>
        <v>17217.09</v>
      </c>
      <c r="J647" s="29" t="s">
        <v>3622</v>
      </c>
      <c r="K647" s="37">
        <v>12.65</v>
      </c>
      <c r="M647" s="38">
        <v>12.65</v>
      </c>
      <c r="N647" s="39">
        <f t="shared" si="50"/>
        <v>0.25</v>
      </c>
      <c r="S647" s="13">
        <v>1089</v>
      </c>
    </row>
    <row r="648" spans="1:19" ht="22.5" x14ac:dyDescent="0.25">
      <c r="A648" s="32" t="s">
        <v>694</v>
      </c>
      <c r="B648" s="33" t="s">
        <v>2215</v>
      </c>
      <c r="C648" s="32" t="s">
        <v>1</v>
      </c>
      <c r="D648" s="32" t="s">
        <v>2999</v>
      </c>
      <c r="E648" s="34">
        <f t="shared" si="53"/>
        <v>485</v>
      </c>
      <c r="F648" s="35" t="s">
        <v>23</v>
      </c>
      <c r="G648" s="34">
        <f t="shared" si="52"/>
        <v>11.7</v>
      </c>
      <c r="H648" s="36">
        <f t="shared" si="51"/>
        <v>14.63</v>
      </c>
      <c r="I648" s="36">
        <f t="shared" si="49"/>
        <v>7095.55</v>
      </c>
      <c r="J648" s="29" t="s">
        <v>3622</v>
      </c>
      <c r="K648" s="37">
        <v>11.7</v>
      </c>
      <c r="M648" s="38">
        <v>11.7</v>
      </c>
      <c r="N648" s="39">
        <f t="shared" si="50"/>
        <v>0.25</v>
      </c>
      <c r="S648" s="13">
        <v>485</v>
      </c>
    </row>
    <row r="649" spans="1:19" ht="22.5" x14ac:dyDescent="0.25">
      <c r="A649" s="32" t="s">
        <v>695</v>
      </c>
      <c r="B649" s="33" t="s">
        <v>2500</v>
      </c>
      <c r="C649" s="32" t="s">
        <v>1</v>
      </c>
      <c r="D649" s="32" t="s">
        <v>3282</v>
      </c>
      <c r="E649" s="34">
        <f t="shared" si="53"/>
        <v>540</v>
      </c>
      <c r="F649" s="35" t="s">
        <v>23</v>
      </c>
      <c r="G649" s="34">
        <f t="shared" si="52"/>
        <v>10.34</v>
      </c>
      <c r="H649" s="36">
        <f t="shared" si="51"/>
        <v>12.93</v>
      </c>
      <c r="I649" s="36">
        <f t="shared" si="49"/>
        <v>6982.2</v>
      </c>
      <c r="J649" s="29" t="s">
        <v>3622</v>
      </c>
      <c r="K649" s="37">
        <v>10.34</v>
      </c>
      <c r="M649" s="38">
        <v>10.34</v>
      </c>
      <c r="N649" s="39">
        <f t="shared" si="50"/>
        <v>0.25</v>
      </c>
      <c r="S649" s="13">
        <v>540</v>
      </c>
    </row>
    <row r="650" spans="1:19" ht="22.5" x14ac:dyDescent="0.25">
      <c r="A650" s="32" t="s">
        <v>696</v>
      </c>
      <c r="B650" s="33" t="s">
        <v>2210</v>
      </c>
      <c r="C650" s="32" t="s">
        <v>1</v>
      </c>
      <c r="D650" s="32" t="s">
        <v>2994</v>
      </c>
      <c r="E650" s="34">
        <f t="shared" si="53"/>
        <v>95</v>
      </c>
      <c r="F650" s="35" t="s">
        <v>23</v>
      </c>
      <c r="G650" s="34">
        <f t="shared" si="52"/>
        <v>13.7</v>
      </c>
      <c r="H650" s="36">
        <f t="shared" si="51"/>
        <v>17.13</v>
      </c>
      <c r="I650" s="36">
        <f t="shared" si="49"/>
        <v>1627.35</v>
      </c>
      <c r="J650" s="29" t="s">
        <v>3622</v>
      </c>
      <c r="K650" s="37">
        <v>13.7</v>
      </c>
      <c r="M650" s="38">
        <v>13.7</v>
      </c>
      <c r="N650" s="39">
        <f t="shared" si="50"/>
        <v>0.25</v>
      </c>
      <c r="S650" s="13">
        <v>95</v>
      </c>
    </row>
    <row r="651" spans="1:19" ht="22.5" x14ac:dyDescent="0.25">
      <c r="A651" s="32" t="s">
        <v>697</v>
      </c>
      <c r="B651" s="33" t="s">
        <v>2205</v>
      </c>
      <c r="C651" s="32" t="s">
        <v>2930</v>
      </c>
      <c r="D651" s="32" t="s">
        <v>2989</v>
      </c>
      <c r="E651" s="34">
        <f t="shared" si="53"/>
        <v>30.2</v>
      </c>
      <c r="F651" s="35" t="s">
        <v>19</v>
      </c>
      <c r="G651" s="34">
        <f t="shared" si="52"/>
        <v>732.85</v>
      </c>
      <c r="H651" s="36">
        <f t="shared" si="51"/>
        <v>916.06</v>
      </c>
      <c r="I651" s="36">
        <f t="shared" si="49"/>
        <v>27665.01</v>
      </c>
      <c r="J651" s="29" t="s">
        <v>3622</v>
      </c>
      <c r="K651" s="37">
        <v>732.85</v>
      </c>
      <c r="M651" s="38">
        <v>732.85</v>
      </c>
      <c r="N651" s="39">
        <f t="shared" si="50"/>
        <v>0.25</v>
      </c>
      <c r="S651" s="13">
        <v>30.2</v>
      </c>
    </row>
    <row r="652" spans="1:19" ht="33.75" x14ac:dyDescent="0.25">
      <c r="A652" s="32" t="s">
        <v>698</v>
      </c>
      <c r="B652" s="33" t="s">
        <v>2216</v>
      </c>
      <c r="C652" s="32" t="s">
        <v>1</v>
      </c>
      <c r="D652" s="32" t="s">
        <v>3000</v>
      </c>
      <c r="E652" s="34">
        <f t="shared" si="53"/>
        <v>429.32</v>
      </c>
      <c r="F652" s="35" t="s">
        <v>18</v>
      </c>
      <c r="G652" s="34">
        <f t="shared" si="52"/>
        <v>98.08</v>
      </c>
      <c r="H652" s="36">
        <f t="shared" si="51"/>
        <v>122.6</v>
      </c>
      <c r="I652" s="36">
        <f t="shared" si="49"/>
        <v>52634.63</v>
      </c>
      <c r="J652" s="29" t="s">
        <v>3622</v>
      </c>
      <c r="K652" s="37">
        <v>98.08</v>
      </c>
      <c r="M652" s="38">
        <v>98.08</v>
      </c>
      <c r="N652" s="39">
        <f t="shared" si="50"/>
        <v>0.25</v>
      </c>
      <c r="S652" s="13">
        <v>429.32</v>
      </c>
    </row>
    <row r="653" spans="1:19" ht="22.5" x14ac:dyDescent="0.25">
      <c r="A653" s="32" t="s">
        <v>699</v>
      </c>
      <c r="B653" s="33" t="s">
        <v>2220</v>
      </c>
      <c r="C653" s="32" t="s">
        <v>1</v>
      </c>
      <c r="D653" s="32" t="s">
        <v>3004</v>
      </c>
      <c r="E653" s="34">
        <f t="shared" si="53"/>
        <v>170.66</v>
      </c>
      <c r="F653" s="35" t="s">
        <v>18</v>
      </c>
      <c r="G653" s="34">
        <f t="shared" si="52"/>
        <v>75.66</v>
      </c>
      <c r="H653" s="36">
        <f t="shared" si="51"/>
        <v>94.58</v>
      </c>
      <c r="I653" s="36">
        <f t="shared" ref="I653:I716" si="54">ROUND(E653*H653,2)</f>
        <v>16141.02</v>
      </c>
      <c r="J653" s="29" t="s">
        <v>3622</v>
      </c>
      <c r="K653" s="37">
        <v>75.66</v>
      </c>
      <c r="M653" s="38">
        <v>75.66</v>
      </c>
      <c r="N653" s="39">
        <f t="shared" ref="N653:N716" si="55">ROUND(H653/G653,3)-1</f>
        <v>0.25</v>
      </c>
      <c r="S653" s="13">
        <v>170.66</v>
      </c>
    </row>
    <row r="654" spans="1:19" ht="22.5" x14ac:dyDescent="0.25">
      <c r="A654" s="32" t="s">
        <v>700</v>
      </c>
      <c r="B654" s="33" t="s">
        <v>2221</v>
      </c>
      <c r="C654" s="32" t="s">
        <v>1</v>
      </c>
      <c r="D654" s="32" t="s">
        <v>3005</v>
      </c>
      <c r="E654" s="34">
        <f t="shared" si="53"/>
        <v>259.08999999999997</v>
      </c>
      <c r="F654" s="35" t="s">
        <v>18</v>
      </c>
      <c r="G654" s="34">
        <f t="shared" si="52"/>
        <v>113.4</v>
      </c>
      <c r="H654" s="36">
        <f t="shared" ref="H654:H717" si="56">ROUND(G654*(1+I$5),2)</f>
        <v>141.75</v>
      </c>
      <c r="I654" s="36">
        <f t="shared" si="54"/>
        <v>36726.01</v>
      </c>
      <c r="J654" s="29" t="s">
        <v>3622</v>
      </c>
      <c r="K654" s="37">
        <v>113.4</v>
      </c>
      <c r="M654" s="38">
        <v>113.4</v>
      </c>
      <c r="N654" s="39">
        <f t="shared" si="55"/>
        <v>0.25</v>
      </c>
      <c r="S654" s="13">
        <v>259.08999999999997</v>
      </c>
    </row>
    <row r="655" spans="1:19" ht="22.5" x14ac:dyDescent="0.25">
      <c r="A655" s="32" t="s">
        <v>701</v>
      </c>
      <c r="B655" s="33" t="s">
        <v>2223</v>
      </c>
      <c r="C655" s="32" t="s">
        <v>1</v>
      </c>
      <c r="D655" s="32" t="s">
        <v>3007</v>
      </c>
      <c r="E655" s="34">
        <f t="shared" si="53"/>
        <v>131.91</v>
      </c>
      <c r="F655" s="35" t="s">
        <v>18</v>
      </c>
      <c r="G655" s="34">
        <f t="shared" si="52"/>
        <v>13.93</v>
      </c>
      <c r="H655" s="36">
        <f t="shared" si="56"/>
        <v>17.41</v>
      </c>
      <c r="I655" s="36">
        <f t="shared" si="54"/>
        <v>2296.5500000000002</v>
      </c>
      <c r="J655" s="29" t="s">
        <v>3622</v>
      </c>
      <c r="K655" s="37">
        <v>13.93</v>
      </c>
      <c r="M655" s="38">
        <v>13.93</v>
      </c>
      <c r="N655" s="39">
        <f t="shared" si="55"/>
        <v>0.25</v>
      </c>
      <c r="S655" s="13">
        <v>131.91</v>
      </c>
    </row>
    <row r="656" spans="1:19" ht="22.5" x14ac:dyDescent="0.25">
      <c r="A656" s="32" t="s">
        <v>702</v>
      </c>
      <c r="B656" s="33" t="s">
        <v>2224</v>
      </c>
      <c r="C656" s="32" t="s">
        <v>1</v>
      </c>
      <c r="D656" s="32" t="s">
        <v>3008</v>
      </c>
      <c r="E656" s="34">
        <f t="shared" si="53"/>
        <v>402.2</v>
      </c>
      <c r="F656" s="35" t="s">
        <v>18</v>
      </c>
      <c r="G656" s="34">
        <f t="shared" si="52"/>
        <v>68.28</v>
      </c>
      <c r="H656" s="36">
        <f t="shared" si="56"/>
        <v>85.35</v>
      </c>
      <c r="I656" s="36">
        <f t="shared" si="54"/>
        <v>34327.769999999997</v>
      </c>
      <c r="J656" s="29" t="s">
        <v>3622</v>
      </c>
      <c r="K656" s="37">
        <v>68.28</v>
      </c>
      <c r="M656" s="38">
        <v>68.28</v>
      </c>
      <c r="N656" s="39">
        <f t="shared" si="55"/>
        <v>0.25</v>
      </c>
      <c r="S656" s="13">
        <v>402.2</v>
      </c>
    </row>
    <row r="657" spans="1:19" ht="22.5" x14ac:dyDescent="0.25">
      <c r="A657" s="32" t="s">
        <v>703</v>
      </c>
      <c r="B657" s="33" t="s">
        <v>2223</v>
      </c>
      <c r="C657" s="32" t="s">
        <v>1</v>
      </c>
      <c r="D657" s="32" t="s">
        <v>3007</v>
      </c>
      <c r="E657" s="34">
        <f t="shared" si="53"/>
        <v>51.45</v>
      </c>
      <c r="F657" s="35" t="s">
        <v>18</v>
      </c>
      <c r="G657" s="34">
        <f t="shared" si="52"/>
        <v>13.93</v>
      </c>
      <c r="H657" s="36">
        <f t="shared" si="56"/>
        <v>17.41</v>
      </c>
      <c r="I657" s="36">
        <f t="shared" si="54"/>
        <v>895.74</v>
      </c>
      <c r="J657" s="29" t="s">
        <v>3622</v>
      </c>
      <c r="K657" s="37">
        <v>13.93</v>
      </c>
      <c r="M657" s="38">
        <v>13.93</v>
      </c>
      <c r="N657" s="39">
        <f t="shared" si="55"/>
        <v>0.25</v>
      </c>
      <c r="S657" s="13">
        <v>51.45</v>
      </c>
    </row>
    <row r="658" spans="1:19" ht="22.5" x14ac:dyDescent="0.25">
      <c r="A658" s="32" t="s">
        <v>704</v>
      </c>
      <c r="B658" s="33" t="s">
        <v>2225</v>
      </c>
      <c r="C658" s="32" t="s">
        <v>1</v>
      </c>
      <c r="D658" s="32" t="s">
        <v>3009</v>
      </c>
      <c r="E658" s="34">
        <f t="shared" si="53"/>
        <v>226.89</v>
      </c>
      <c r="F658" s="35" t="s">
        <v>18</v>
      </c>
      <c r="G658" s="34">
        <f t="shared" si="52"/>
        <v>22.93</v>
      </c>
      <c r="H658" s="36">
        <f t="shared" si="56"/>
        <v>28.66</v>
      </c>
      <c r="I658" s="36">
        <f t="shared" si="54"/>
        <v>6502.67</v>
      </c>
      <c r="J658" s="29" t="s">
        <v>3622</v>
      </c>
      <c r="K658" s="37">
        <v>22.93</v>
      </c>
      <c r="M658" s="38">
        <v>22.93</v>
      </c>
      <c r="N658" s="39">
        <f t="shared" si="55"/>
        <v>0.25</v>
      </c>
      <c r="S658" s="13">
        <v>226.89</v>
      </c>
    </row>
    <row r="659" spans="1:19" ht="22.5" x14ac:dyDescent="0.25">
      <c r="A659" s="32" t="s">
        <v>705</v>
      </c>
      <c r="B659" s="33" t="s">
        <v>2226</v>
      </c>
      <c r="C659" s="32" t="s">
        <v>1</v>
      </c>
      <c r="D659" s="32" t="s">
        <v>3010</v>
      </c>
      <c r="E659" s="34">
        <f t="shared" si="53"/>
        <v>612</v>
      </c>
      <c r="F659" s="35" t="s">
        <v>18</v>
      </c>
      <c r="G659" s="34">
        <f t="shared" si="52"/>
        <v>4.8</v>
      </c>
      <c r="H659" s="36">
        <f t="shared" si="56"/>
        <v>6</v>
      </c>
      <c r="I659" s="36">
        <f t="shared" si="54"/>
        <v>3672</v>
      </c>
      <c r="J659" s="29" t="s">
        <v>3622</v>
      </c>
      <c r="K659" s="37">
        <v>4.8</v>
      </c>
      <c r="M659" s="38">
        <v>4.8</v>
      </c>
      <c r="N659" s="39">
        <f t="shared" si="55"/>
        <v>0.25</v>
      </c>
      <c r="S659" s="13">
        <v>612</v>
      </c>
    </row>
    <row r="660" spans="1:19" ht="33.75" x14ac:dyDescent="0.25">
      <c r="A660" s="32" t="s">
        <v>706</v>
      </c>
      <c r="B660" s="33" t="s">
        <v>2227</v>
      </c>
      <c r="C660" s="32" t="s">
        <v>1</v>
      </c>
      <c r="D660" s="32" t="s">
        <v>3011</v>
      </c>
      <c r="E660" s="34">
        <f t="shared" si="53"/>
        <v>612</v>
      </c>
      <c r="F660" s="35" t="s">
        <v>18</v>
      </c>
      <c r="G660" s="34">
        <f t="shared" si="52"/>
        <v>54.78</v>
      </c>
      <c r="H660" s="36">
        <f t="shared" si="56"/>
        <v>68.48</v>
      </c>
      <c r="I660" s="36">
        <f t="shared" si="54"/>
        <v>41909.760000000002</v>
      </c>
      <c r="J660" s="29" t="s">
        <v>3622</v>
      </c>
      <c r="K660" s="37">
        <v>54.78</v>
      </c>
      <c r="M660" s="38">
        <v>54.78</v>
      </c>
      <c r="N660" s="39">
        <f t="shared" si="55"/>
        <v>0.25</v>
      </c>
      <c r="S660" s="13">
        <v>612</v>
      </c>
    </row>
    <row r="661" spans="1:19" ht="22.5" x14ac:dyDescent="0.25">
      <c r="A661" s="32" t="s">
        <v>707</v>
      </c>
      <c r="B661" s="33" t="s">
        <v>2228</v>
      </c>
      <c r="C661" s="32" t="s">
        <v>1</v>
      </c>
      <c r="D661" s="32" t="s">
        <v>3012</v>
      </c>
      <c r="E661" s="34">
        <f t="shared" si="53"/>
        <v>183.36</v>
      </c>
      <c r="F661" s="35" t="s">
        <v>18</v>
      </c>
      <c r="G661" s="34">
        <f t="shared" si="52"/>
        <v>19.64</v>
      </c>
      <c r="H661" s="36">
        <f t="shared" si="56"/>
        <v>24.55</v>
      </c>
      <c r="I661" s="36">
        <f t="shared" si="54"/>
        <v>4501.49</v>
      </c>
      <c r="J661" s="29" t="s">
        <v>3622</v>
      </c>
      <c r="K661" s="37">
        <v>19.64</v>
      </c>
      <c r="M661" s="38">
        <v>19.64</v>
      </c>
      <c r="N661" s="39">
        <f t="shared" si="55"/>
        <v>0.25</v>
      </c>
      <c r="S661" s="13">
        <v>183.36</v>
      </c>
    </row>
    <row r="662" spans="1:19" ht="24" customHeight="1" x14ac:dyDescent="0.25">
      <c r="A662" s="32" t="s">
        <v>708</v>
      </c>
      <c r="B662" s="33" t="s">
        <v>2229</v>
      </c>
      <c r="C662" s="32" t="s">
        <v>1</v>
      </c>
      <c r="D662" s="32" t="s">
        <v>3013</v>
      </c>
      <c r="E662" s="34">
        <f t="shared" si="53"/>
        <v>225.89</v>
      </c>
      <c r="F662" s="35" t="s">
        <v>18</v>
      </c>
      <c r="G662" s="34">
        <f t="shared" si="52"/>
        <v>5.54</v>
      </c>
      <c r="H662" s="36">
        <f t="shared" si="56"/>
        <v>6.93</v>
      </c>
      <c r="I662" s="36">
        <f t="shared" si="54"/>
        <v>1565.42</v>
      </c>
      <c r="J662" s="29" t="s">
        <v>3622</v>
      </c>
      <c r="K662" s="37">
        <v>5.54</v>
      </c>
      <c r="M662" s="38">
        <v>5.54</v>
      </c>
      <c r="N662" s="39">
        <f t="shared" si="55"/>
        <v>0.25099999999999989</v>
      </c>
      <c r="S662" s="13">
        <v>225.89</v>
      </c>
    </row>
    <row r="663" spans="1:19" ht="22.5" x14ac:dyDescent="0.25">
      <c r="A663" s="32" t="s">
        <v>709</v>
      </c>
      <c r="B663" s="33" t="s">
        <v>2230</v>
      </c>
      <c r="C663" s="32" t="s">
        <v>1</v>
      </c>
      <c r="D663" s="32" t="s">
        <v>3014</v>
      </c>
      <c r="E663" s="34">
        <f t="shared" si="53"/>
        <v>56.22</v>
      </c>
      <c r="F663" s="35" t="s">
        <v>18</v>
      </c>
      <c r="G663" s="34">
        <f t="shared" si="52"/>
        <v>16.510000000000002</v>
      </c>
      <c r="H663" s="36">
        <f t="shared" si="56"/>
        <v>20.64</v>
      </c>
      <c r="I663" s="36">
        <f t="shared" si="54"/>
        <v>1160.3800000000001</v>
      </c>
      <c r="J663" s="29" t="s">
        <v>3622</v>
      </c>
      <c r="K663" s="37">
        <v>16.510000000000002</v>
      </c>
      <c r="M663" s="38">
        <v>16.510000000000002</v>
      </c>
      <c r="N663" s="39">
        <f t="shared" si="55"/>
        <v>0.25</v>
      </c>
      <c r="S663" s="13">
        <v>56.22</v>
      </c>
    </row>
    <row r="664" spans="1:19" ht="22.5" x14ac:dyDescent="0.25">
      <c r="A664" s="32" t="s">
        <v>710</v>
      </c>
      <c r="B664" s="33" t="s">
        <v>2230</v>
      </c>
      <c r="C664" s="32" t="s">
        <v>1</v>
      </c>
      <c r="D664" s="32" t="s">
        <v>3014</v>
      </c>
      <c r="E664" s="34">
        <f t="shared" si="53"/>
        <v>148.24</v>
      </c>
      <c r="F664" s="35" t="s">
        <v>18</v>
      </c>
      <c r="G664" s="34">
        <f t="shared" si="52"/>
        <v>16.510000000000002</v>
      </c>
      <c r="H664" s="36">
        <f t="shared" si="56"/>
        <v>20.64</v>
      </c>
      <c r="I664" s="36">
        <f t="shared" si="54"/>
        <v>3059.67</v>
      </c>
      <c r="J664" s="29" t="s">
        <v>3622</v>
      </c>
      <c r="K664" s="37">
        <v>16.510000000000002</v>
      </c>
      <c r="M664" s="38">
        <v>16.510000000000002</v>
      </c>
      <c r="N664" s="39">
        <f t="shared" si="55"/>
        <v>0.25</v>
      </c>
      <c r="S664" s="13">
        <v>148.24</v>
      </c>
    </row>
    <row r="665" spans="1:19" ht="22.5" x14ac:dyDescent="0.25">
      <c r="A665" s="32" t="s">
        <v>711</v>
      </c>
      <c r="B665" s="33" t="s">
        <v>2230</v>
      </c>
      <c r="C665" s="32" t="s">
        <v>1</v>
      </c>
      <c r="D665" s="32" t="s">
        <v>3014</v>
      </c>
      <c r="E665" s="34">
        <f t="shared" si="53"/>
        <v>21.43</v>
      </c>
      <c r="F665" s="35" t="s">
        <v>18</v>
      </c>
      <c r="G665" s="34">
        <f t="shared" si="52"/>
        <v>16.510000000000002</v>
      </c>
      <c r="H665" s="36">
        <f t="shared" si="56"/>
        <v>20.64</v>
      </c>
      <c r="I665" s="36">
        <f t="shared" si="54"/>
        <v>442.32</v>
      </c>
      <c r="J665" s="29" t="s">
        <v>3622</v>
      </c>
      <c r="K665" s="37">
        <v>16.510000000000002</v>
      </c>
      <c r="M665" s="38">
        <v>16.510000000000002</v>
      </c>
      <c r="N665" s="39">
        <f t="shared" si="55"/>
        <v>0.25</v>
      </c>
      <c r="S665" s="13">
        <v>21.43</v>
      </c>
    </row>
    <row r="666" spans="1:19" ht="45" x14ac:dyDescent="0.25">
      <c r="A666" s="32" t="s">
        <v>712</v>
      </c>
      <c r="B666" s="33" t="s">
        <v>2231</v>
      </c>
      <c r="C666" s="32" t="s">
        <v>1</v>
      </c>
      <c r="D666" s="32" t="s">
        <v>3015</v>
      </c>
      <c r="E666" s="34">
        <f t="shared" si="53"/>
        <v>13.89</v>
      </c>
      <c r="F666" s="35" t="s">
        <v>18</v>
      </c>
      <c r="G666" s="34">
        <f t="shared" si="52"/>
        <v>573.53</v>
      </c>
      <c r="H666" s="36">
        <f t="shared" si="56"/>
        <v>716.91</v>
      </c>
      <c r="I666" s="36">
        <f t="shared" si="54"/>
        <v>9957.8799999999992</v>
      </c>
      <c r="J666" s="29" t="s">
        <v>3622</v>
      </c>
      <c r="K666" s="37">
        <v>573.53</v>
      </c>
      <c r="M666" s="38">
        <v>573.53</v>
      </c>
      <c r="N666" s="39">
        <f t="shared" si="55"/>
        <v>0.25</v>
      </c>
      <c r="S666" s="13">
        <v>13.89</v>
      </c>
    </row>
    <row r="667" spans="1:19" x14ac:dyDescent="0.25">
      <c r="A667" s="32" t="s">
        <v>713</v>
      </c>
      <c r="B667" s="33" t="s">
        <v>2235</v>
      </c>
      <c r="C667" s="32" t="s">
        <v>2930</v>
      </c>
      <c r="D667" s="32" t="s">
        <v>3019</v>
      </c>
      <c r="E667" s="34">
        <f t="shared" si="53"/>
        <v>23</v>
      </c>
      <c r="F667" s="35" t="s">
        <v>22</v>
      </c>
      <c r="G667" s="34">
        <f t="shared" si="52"/>
        <v>1036.69</v>
      </c>
      <c r="H667" s="36">
        <f t="shared" si="56"/>
        <v>1295.8599999999999</v>
      </c>
      <c r="I667" s="36">
        <f t="shared" si="54"/>
        <v>29804.78</v>
      </c>
      <c r="J667" s="29" t="s">
        <v>3622</v>
      </c>
      <c r="K667" s="37">
        <v>1036.69</v>
      </c>
      <c r="M667" s="38">
        <v>1036.69</v>
      </c>
      <c r="N667" s="39">
        <f t="shared" si="55"/>
        <v>0.25</v>
      </c>
      <c r="S667" s="13">
        <v>23</v>
      </c>
    </row>
    <row r="668" spans="1:19" ht="45" x14ac:dyDescent="0.25">
      <c r="A668" s="32" t="s">
        <v>714</v>
      </c>
      <c r="B668" s="33" t="s">
        <v>2236</v>
      </c>
      <c r="C668" s="32" t="s">
        <v>1</v>
      </c>
      <c r="D668" s="32" t="s">
        <v>3020</v>
      </c>
      <c r="E668" s="34">
        <f t="shared" si="53"/>
        <v>2</v>
      </c>
      <c r="F668" s="35" t="s">
        <v>22</v>
      </c>
      <c r="G668" s="34">
        <f t="shared" si="52"/>
        <v>1083.48</v>
      </c>
      <c r="H668" s="36">
        <f t="shared" si="56"/>
        <v>1354.35</v>
      </c>
      <c r="I668" s="36">
        <f t="shared" si="54"/>
        <v>2708.7</v>
      </c>
      <c r="J668" s="29" t="s">
        <v>3622</v>
      </c>
      <c r="K668" s="37">
        <v>1083.48</v>
      </c>
      <c r="M668" s="38">
        <v>1083.48</v>
      </c>
      <c r="N668" s="39">
        <f t="shared" si="55"/>
        <v>0.25</v>
      </c>
      <c r="S668" s="13">
        <v>2</v>
      </c>
    </row>
    <row r="669" spans="1:19" ht="45" x14ac:dyDescent="0.25">
      <c r="A669" s="32" t="s">
        <v>715</v>
      </c>
      <c r="B669" s="33" t="s">
        <v>2236</v>
      </c>
      <c r="C669" s="32" t="s">
        <v>1</v>
      </c>
      <c r="D669" s="32" t="s">
        <v>3020</v>
      </c>
      <c r="E669" s="34">
        <f t="shared" si="53"/>
        <v>5</v>
      </c>
      <c r="F669" s="35" t="s">
        <v>22</v>
      </c>
      <c r="G669" s="34">
        <f t="shared" ref="G669:G732" si="57">ROUND(K669*(100%-I$7),2)</f>
        <v>1083.48</v>
      </c>
      <c r="H669" s="36">
        <f t="shared" si="56"/>
        <v>1354.35</v>
      </c>
      <c r="I669" s="36">
        <f t="shared" si="54"/>
        <v>6771.75</v>
      </c>
      <c r="J669" s="29" t="s">
        <v>3622</v>
      </c>
      <c r="K669" s="37">
        <v>1083.48</v>
      </c>
      <c r="M669" s="38">
        <v>1083.48</v>
      </c>
      <c r="N669" s="39">
        <f t="shared" si="55"/>
        <v>0.25</v>
      </c>
      <c r="S669" s="13">
        <v>5</v>
      </c>
    </row>
    <row r="670" spans="1:19" ht="45" x14ac:dyDescent="0.25">
      <c r="A670" s="32" t="s">
        <v>716</v>
      </c>
      <c r="B670" s="33" t="s">
        <v>2236</v>
      </c>
      <c r="C670" s="32" t="s">
        <v>1</v>
      </c>
      <c r="D670" s="32" t="s">
        <v>3020</v>
      </c>
      <c r="E670" s="34">
        <f t="shared" si="53"/>
        <v>2</v>
      </c>
      <c r="F670" s="35" t="s">
        <v>22</v>
      </c>
      <c r="G670" s="34">
        <f t="shared" si="57"/>
        <v>1083.48</v>
      </c>
      <c r="H670" s="36">
        <f t="shared" si="56"/>
        <v>1354.35</v>
      </c>
      <c r="I670" s="36">
        <f t="shared" si="54"/>
        <v>2708.7</v>
      </c>
      <c r="J670" s="29" t="s">
        <v>3622</v>
      </c>
      <c r="K670" s="37">
        <v>1083.48</v>
      </c>
      <c r="M670" s="38">
        <v>1083.48</v>
      </c>
      <c r="N670" s="39">
        <f t="shared" si="55"/>
        <v>0.25</v>
      </c>
      <c r="S670" s="13">
        <v>2</v>
      </c>
    </row>
    <row r="671" spans="1:19" x14ac:dyDescent="0.25">
      <c r="A671" s="32" t="s">
        <v>717</v>
      </c>
      <c r="B671" s="33" t="s">
        <v>2237</v>
      </c>
      <c r="C671" s="32" t="s">
        <v>2930</v>
      </c>
      <c r="D671" s="32" t="s">
        <v>3021</v>
      </c>
      <c r="E671" s="34">
        <f t="shared" si="53"/>
        <v>2</v>
      </c>
      <c r="F671" s="35" t="s">
        <v>22</v>
      </c>
      <c r="G671" s="34">
        <f t="shared" si="57"/>
        <v>56.22</v>
      </c>
      <c r="H671" s="36">
        <f t="shared" si="56"/>
        <v>70.28</v>
      </c>
      <c r="I671" s="36">
        <f t="shared" si="54"/>
        <v>140.56</v>
      </c>
      <c r="J671" s="29" t="s">
        <v>3622</v>
      </c>
      <c r="K671" s="37">
        <v>56.22</v>
      </c>
      <c r="M671" s="38">
        <v>56.22</v>
      </c>
      <c r="N671" s="39">
        <f t="shared" si="55"/>
        <v>0.25</v>
      </c>
      <c r="S671" s="13">
        <v>2</v>
      </c>
    </row>
    <row r="672" spans="1:19" ht="27" customHeight="1" x14ac:dyDescent="0.25">
      <c r="A672" s="32" t="s">
        <v>718</v>
      </c>
      <c r="B672" s="33" t="s">
        <v>2239</v>
      </c>
      <c r="C672" s="32" t="s">
        <v>2</v>
      </c>
      <c r="D672" s="32" t="s">
        <v>3023</v>
      </c>
      <c r="E672" s="34">
        <f t="shared" si="53"/>
        <v>16.63</v>
      </c>
      <c r="F672" s="35" t="s">
        <v>18</v>
      </c>
      <c r="G672" s="34">
        <f t="shared" si="57"/>
        <v>385.13</v>
      </c>
      <c r="H672" s="36">
        <f t="shared" si="56"/>
        <v>481.41</v>
      </c>
      <c r="I672" s="36">
        <f t="shared" si="54"/>
        <v>8005.85</v>
      </c>
      <c r="J672" s="29" t="s">
        <v>3622</v>
      </c>
      <c r="K672" s="37">
        <v>385.13</v>
      </c>
      <c r="M672" s="38">
        <v>385.13</v>
      </c>
      <c r="N672" s="39">
        <f t="shared" si="55"/>
        <v>0.25</v>
      </c>
      <c r="S672" s="13">
        <v>16.63</v>
      </c>
    </row>
    <row r="673" spans="1:19" ht="22.5" x14ac:dyDescent="0.25">
      <c r="A673" s="32" t="s">
        <v>719</v>
      </c>
      <c r="B673" s="33" t="s">
        <v>2219</v>
      </c>
      <c r="C673" s="32" t="s">
        <v>1</v>
      </c>
      <c r="D673" s="32" t="s">
        <v>3003</v>
      </c>
      <c r="E673" s="34">
        <f t="shared" si="53"/>
        <v>75.52</v>
      </c>
      <c r="F673" s="35" t="s">
        <v>18</v>
      </c>
      <c r="G673" s="34">
        <f t="shared" si="57"/>
        <v>668.07</v>
      </c>
      <c r="H673" s="36">
        <f t="shared" si="56"/>
        <v>835.09</v>
      </c>
      <c r="I673" s="36">
        <f t="shared" si="54"/>
        <v>63066</v>
      </c>
      <c r="J673" s="29" t="s">
        <v>3622</v>
      </c>
      <c r="K673" s="37">
        <v>668.07</v>
      </c>
      <c r="M673" s="38">
        <v>668.07</v>
      </c>
      <c r="N673" s="39">
        <f t="shared" si="55"/>
        <v>0.25</v>
      </c>
      <c r="S673" s="13">
        <v>75.52</v>
      </c>
    </row>
    <row r="674" spans="1:19" x14ac:dyDescent="0.25">
      <c r="A674" s="32" t="s">
        <v>720</v>
      </c>
      <c r="B674" s="33" t="s">
        <v>2242</v>
      </c>
      <c r="C674" s="32" t="s">
        <v>2930</v>
      </c>
      <c r="D674" s="32" t="s">
        <v>3026</v>
      </c>
      <c r="E674" s="34">
        <f t="shared" si="53"/>
        <v>9.99</v>
      </c>
      <c r="F674" s="35" t="s">
        <v>18</v>
      </c>
      <c r="G674" s="34">
        <f t="shared" si="57"/>
        <v>536.01</v>
      </c>
      <c r="H674" s="36">
        <f t="shared" si="56"/>
        <v>670.01</v>
      </c>
      <c r="I674" s="36">
        <f t="shared" si="54"/>
        <v>6693.4</v>
      </c>
      <c r="J674" s="29" t="s">
        <v>3622</v>
      </c>
      <c r="K674" s="37">
        <v>536.01</v>
      </c>
      <c r="M674" s="38">
        <v>536.01</v>
      </c>
      <c r="N674" s="39">
        <f t="shared" si="55"/>
        <v>0.25</v>
      </c>
      <c r="S674" s="13">
        <v>9.99</v>
      </c>
    </row>
    <row r="675" spans="1:19" x14ac:dyDescent="0.25">
      <c r="A675" s="32" t="s">
        <v>721</v>
      </c>
      <c r="B675" s="33" t="s">
        <v>2241</v>
      </c>
      <c r="C675" s="32" t="s">
        <v>2930</v>
      </c>
      <c r="D675" s="32" t="s">
        <v>3025</v>
      </c>
      <c r="E675" s="34">
        <f t="shared" si="53"/>
        <v>68.849999999999994</v>
      </c>
      <c r="F675" s="35" t="s">
        <v>24</v>
      </c>
      <c r="G675" s="34">
        <f t="shared" si="57"/>
        <v>111.82</v>
      </c>
      <c r="H675" s="36">
        <f t="shared" si="56"/>
        <v>139.78</v>
      </c>
      <c r="I675" s="36">
        <f t="shared" si="54"/>
        <v>9623.85</v>
      </c>
      <c r="J675" s="29" t="s">
        <v>3622</v>
      </c>
      <c r="K675" s="37">
        <v>111.82</v>
      </c>
      <c r="M675" s="38">
        <v>111.82</v>
      </c>
      <c r="N675" s="39">
        <f t="shared" si="55"/>
        <v>0.25</v>
      </c>
      <c r="S675" s="13">
        <v>68.849999999999994</v>
      </c>
    </row>
    <row r="676" spans="1:19" ht="22.5" x14ac:dyDescent="0.25">
      <c r="A676" s="32" t="s">
        <v>722</v>
      </c>
      <c r="B676" s="33" t="s">
        <v>2244</v>
      </c>
      <c r="C676" s="32" t="s">
        <v>1</v>
      </c>
      <c r="D676" s="32" t="s">
        <v>3028</v>
      </c>
      <c r="E676" s="34">
        <f t="shared" ref="E676:E739" si="58">S676</f>
        <v>270.52999999999997</v>
      </c>
      <c r="F676" s="35" t="s">
        <v>18</v>
      </c>
      <c r="G676" s="34">
        <f t="shared" si="57"/>
        <v>120.36</v>
      </c>
      <c r="H676" s="36">
        <f t="shared" si="56"/>
        <v>150.44999999999999</v>
      </c>
      <c r="I676" s="36">
        <f t="shared" si="54"/>
        <v>40701.24</v>
      </c>
      <c r="J676" s="29" t="s">
        <v>3622</v>
      </c>
      <c r="K676" s="37">
        <v>120.36</v>
      </c>
      <c r="M676" s="38">
        <v>120.36</v>
      </c>
      <c r="N676" s="39">
        <f t="shared" si="55"/>
        <v>0.25</v>
      </c>
      <c r="S676" s="13">
        <v>270.52999999999997</v>
      </c>
    </row>
    <row r="677" spans="1:19" ht="22.5" x14ac:dyDescent="0.25">
      <c r="A677" s="32" t="s">
        <v>723</v>
      </c>
      <c r="B677" s="33" t="s">
        <v>2501</v>
      </c>
      <c r="C677" s="32" t="s">
        <v>1</v>
      </c>
      <c r="D677" s="32" t="s">
        <v>3283</v>
      </c>
      <c r="E677" s="34">
        <f t="shared" si="58"/>
        <v>2</v>
      </c>
      <c r="F677" s="35" t="s">
        <v>22</v>
      </c>
      <c r="G677" s="34">
        <f t="shared" si="57"/>
        <v>9.25</v>
      </c>
      <c r="H677" s="36">
        <f t="shared" si="56"/>
        <v>11.56</v>
      </c>
      <c r="I677" s="36">
        <f t="shared" si="54"/>
        <v>23.12</v>
      </c>
      <c r="J677" s="29" t="s">
        <v>3622</v>
      </c>
      <c r="K677" s="37">
        <v>9.25</v>
      </c>
      <c r="M677" s="38">
        <v>9.25</v>
      </c>
      <c r="N677" s="39">
        <f t="shared" si="55"/>
        <v>0.25</v>
      </c>
      <c r="S677" s="13">
        <v>2</v>
      </c>
    </row>
    <row r="678" spans="1:19" ht="22.5" x14ac:dyDescent="0.25">
      <c r="A678" s="32" t="s">
        <v>724</v>
      </c>
      <c r="B678" s="33" t="s">
        <v>2502</v>
      </c>
      <c r="C678" s="32" t="s">
        <v>1</v>
      </c>
      <c r="D678" s="32" t="s">
        <v>3284</v>
      </c>
      <c r="E678" s="34">
        <f t="shared" si="58"/>
        <v>74</v>
      </c>
      <c r="F678" s="35" t="s">
        <v>22</v>
      </c>
      <c r="G678" s="34">
        <f t="shared" si="57"/>
        <v>16.78</v>
      </c>
      <c r="H678" s="36">
        <f t="shared" si="56"/>
        <v>20.98</v>
      </c>
      <c r="I678" s="36">
        <f t="shared" si="54"/>
        <v>1552.52</v>
      </c>
      <c r="J678" s="29" t="s">
        <v>3622</v>
      </c>
      <c r="K678" s="37">
        <v>16.78</v>
      </c>
      <c r="M678" s="38">
        <v>16.78</v>
      </c>
      <c r="N678" s="39">
        <f t="shared" si="55"/>
        <v>0.25</v>
      </c>
      <c r="S678" s="13">
        <v>74</v>
      </c>
    </row>
    <row r="679" spans="1:19" ht="22.5" x14ac:dyDescent="0.25">
      <c r="A679" s="32" t="s">
        <v>725</v>
      </c>
      <c r="B679" s="33" t="s">
        <v>2503</v>
      </c>
      <c r="C679" s="32" t="s">
        <v>1</v>
      </c>
      <c r="D679" s="32" t="s">
        <v>3285</v>
      </c>
      <c r="E679" s="34">
        <f t="shared" si="58"/>
        <v>10</v>
      </c>
      <c r="F679" s="35" t="s">
        <v>22</v>
      </c>
      <c r="G679" s="34">
        <f t="shared" si="57"/>
        <v>10.79</v>
      </c>
      <c r="H679" s="36">
        <f t="shared" si="56"/>
        <v>13.49</v>
      </c>
      <c r="I679" s="36">
        <f t="shared" si="54"/>
        <v>134.9</v>
      </c>
      <c r="J679" s="29" t="s">
        <v>3622</v>
      </c>
      <c r="K679" s="37">
        <v>10.79</v>
      </c>
      <c r="M679" s="38">
        <v>10.79</v>
      </c>
      <c r="N679" s="39">
        <f t="shared" si="55"/>
        <v>0.25</v>
      </c>
      <c r="S679" s="13">
        <v>10</v>
      </c>
    </row>
    <row r="680" spans="1:19" ht="33.75" x14ac:dyDescent="0.25">
      <c r="A680" s="32" t="s">
        <v>726</v>
      </c>
      <c r="B680" s="33" t="s">
        <v>2504</v>
      </c>
      <c r="C680" s="32" t="s">
        <v>1</v>
      </c>
      <c r="D680" s="32" t="s">
        <v>3286</v>
      </c>
      <c r="E680" s="34">
        <f t="shared" si="58"/>
        <v>15</v>
      </c>
      <c r="F680" s="35" t="s">
        <v>22</v>
      </c>
      <c r="G680" s="34">
        <f t="shared" si="57"/>
        <v>38.479999999999997</v>
      </c>
      <c r="H680" s="36">
        <f t="shared" si="56"/>
        <v>48.1</v>
      </c>
      <c r="I680" s="36">
        <f t="shared" si="54"/>
        <v>721.5</v>
      </c>
      <c r="J680" s="29" t="s">
        <v>3622</v>
      </c>
      <c r="K680" s="37">
        <v>38.479999999999997</v>
      </c>
      <c r="M680" s="38">
        <v>38.479999999999997</v>
      </c>
      <c r="N680" s="39">
        <f t="shared" si="55"/>
        <v>0.25</v>
      </c>
      <c r="S680" s="13">
        <v>15</v>
      </c>
    </row>
    <row r="681" spans="1:19" ht="22.5" x14ac:dyDescent="0.25">
      <c r="A681" s="32" t="s">
        <v>727</v>
      </c>
      <c r="B681" s="33" t="s">
        <v>2505</v>
      </c>
      <c r="C681" s="32" t="s">
        <v>1</v>
      </c>
      <c r="D681" s="32" t="s">
        <v>3287</v>
      </c>
      <c r="E681" s="34">
        <f t="shared" si="58"/>
        <v>15</v>
      </c>
      <c r="F681" s="35" t="s">
        <v>22</v>
      </c>
      <c r="G681" s="34">
        <f t="shared" si="57"/>
        <v>43.46</v>
      </c>
      <c r="H681" s="36">
        <f t="shared" si="56"/>
        <v>54.33</v>
      </c>
      <c r="I681" s="36">
        <f t="shared" si="54"/>
        <v>814.95</v>
      </c>
      <c r="J681" s="29" t="s">
        <v>3622</v>
      </c>
      <c r="K681" s="37">
        <v>43.46</v>
      </c>
      <c r="M681" s="38">
        <v>43.46</v>
      </c>
      <c r="N681" s="39">
        <f t="shared" si="55"/>
        <v>0.25</v>
      </c>
      <c r="S681" s="13">
        <v>15</v>
      </c>
    </row>
    <row r="682" spans="1:19" ht="22.5" x14ac:dyDescent="0.25">
      <c r="A682" s="32" t="s">
        <v>728</v>
      </c>
      <c r="B682" s="33" t="s">
        <v>2506</v>
      </c>
      <c r="C682" s="32" t="s">
        <v>1</v>
      </c>
      <c r="D682" s="32" t="s">
        <v>3288</v>
      </c>
      <c r="E682" s="34">
        <f t="shared" si="58"/>
        <v>1</v>
      </c>
      <c r="F682" s="35" t="s">
        <v>22</v>
      </c>
      <c r="G682" s="34">
        <f t="shared" si="57"/>
        <v>17.350000000000001</v>
      </c>
      <c r="H682" s="36">
        <f t="shared" si="56"/>
        <v>21.69</v>
      </c>
      <c r="I682" s="36">
        <f t="shared" si="54"/>
        <v>21.69</v>
      </c>
      <c r="J682" s="29" t="s">
        <v>3622</v>
      </c>
      <c r="K682" s="37">
        <v>17.350000000000001</v>
      </c>
      <c r="M682" s="38">
        <v>17.350000000000001</v>
      </c>
      <c r="N682" s="39">
        <f t="shared" si="55"/>
        <v>0.25</v>
      </c>
      <c r="S682" s="13">
        <v>1</v>
      </c>
    </row>
    <row r="683" spans="1:19" ht="22.5" x14ac:dyDescent="0.25">
      <c r="A683" s="32" t="s">
        <v>729</v>
      </c>
      <c r="B683" s="33" t="s">
        <v>2249</v>
      </c>
      <c r="C683" s="32" t="s">
        <v>1</v>
      </c>
      <c r="D683" s="32" t="s">
        <v>3033</v>
      </c>
      <c r="E683" s="34">
        <f t="shared" si="58"/>
        <v>23</v>
      </c>
      <c r="F683" s="35" t="s">
        <v>22</v>
      </c>
      <c r="G683" s="34">
        <f t="shared" si="57"/>
        <v>10.1</v>
      </c>
      <c r="H683" s="36">
        <f t="shared" si="56"/>
        <v>12.63</v>
      </c>
      <c r="I683" s="36">
        <f t="shared" si="54"/>
        <v>290.49</v>
      </c>
      <c r="J683" s="29" t="s">
        <v>3622</v>
      </c>
      <c r="K683" s="37">
        <v>10.1</v>
      </c>
      <c r="M683" s="38">
        <v>10.1</v>
      </c>
      <c r="N683" s="39">
        <f t="shared" si="55"/>
        <v>0.25</v>
      </c>
      <c r="S683" s="13">
        <v>23</v>
      </c>
    </row>
    <row r="684" spans="1:19" ht="22.5" x14ac:dyDescent="0.25">
      <c r="A684" s="32" t="s">
        <v>730</v>
      </c>
      <c r="B684" s="33" t="s">
        <v>2250</v>
      </c>
      <c r="C684" s="32" t="s">
        <v>1</v>
      </c>
      <c r="D684" s="32" t="s">
        <v>3034</v>
      </c>
      <c r="E684" s="34">
        <f t="shared" si="58"/>
        <v>28</v>
      </c>
      <c r="F684" s="35" t="s">
        <v>22</v>
      </c>
      <c r="G684" s="34">
        <f t="shared" si="57"/>
        <v>16.14</v>
      </c>
      <c r="H684" s="36">
        <f t="shared" si="56"/>
        <v>20.18</v>
      </c>
      <c r="I684" s="36">
        <f t="shared" si="54"/>
        <v>565.04</v>
      </c>
      <c r="J684" s="29" t="s">
        <v>3622</v>
      </c>
      <c r="K684" s="37">
        <v>16.14</v>
      </c>
      <c r="M684" s="38">
        <v>16.14</v>
      </c>
      <c r="N684" s="39">
        <f t="shared" si="55"/>
        <v>0.25</v>
      </c>
      <c r="S684" s="13">
        <v>28</v>
      </c>
    </row>
    <row r="685" spans="1:19" ht="22.5" x14ac:dyDescent="0.25">
      <c r="A685" s="32" t="s">
        <v>731</v>
      </c>
      <c r="B685" s="33" t="s">
        <v>2251</v>
      </c>
      <c r="C685" s="32" t="s">
        <v>1</v>
      </c>
      <c r="D685" s="32" t="s">
        <v>3035</v>
      </c>
      <c r="E685" s="34">
        <f t="shared" si="58"/>
        <v>37</v>
      </c>
      <c r="F685" s="35" t="s">
        <v>22</v>
      </c>
      <c r="G685" s="34">
        <f t="shared" si="57"/>
        <v>13.86</v>
      </c>
      <c r="H685" s="36">
        <f t="shared" si="56"/>
        <v>17.329999999999998</v>
      </c>
      <c r="I685" s="36">
        <f t="shared" si="54"/>
        <v>641.21</v>
      </c>
      <c r="J685" s="29" t="s">
        <v>3622</v>
      </c>
      <c r="K685" s="37">
        <v>13.86</v>
      </c>
      <c r="M685" s="38">
        <v>13.86</v>
      </c>
      <c r="N685" s="39">
        <f t="shared" si="55"/>
        <v>0.25</v>
      </c>
      <c r="S685" s="13">
        <v>37</v>
      </c>
    </row>
    <row r="686" spans="1:19" ht="22.5" x14ac:dyDescent="0.25">
      <c r="A686" s="32" t="s">
        <v>732</v>
      </c>
      <c r="B686" s="33" t="s">
        <v>2507</v>
      </c>
      <c r="C686" s="32" t="s">
        <v>1</v>
      </c>
      <c r="D686" s="32" t="s">
        <v>3289</v>
      </c>
      <c r="E686" s="34">
        <f t="shared" si="58"/>
        <v>1</v>
      </c>
      <c r="F686" s="35" t="s">
        <v>22</v>
      </c>
      <c r="G686" s="34">
        <f t="shared" si="57"/>
        <v>18.940000000000001</v>
      </c>
      <c r="H686" s="36">
        <f t="shared" si="56"/>
        <v>23.68</v>
      </c>
      <c r="I686" s="36">
        <f t="shared" si="54"/>
        <v>23.68</v>
      </c>
      <c r="J686" s="29" t="s">
        <v>3622</v>
      </c>
      <c r="K686" s="37">
        <v>18.940000000000001</v>
      </c>
      <c r="M686" s="38">
        <v>18.940000000000001</v>
      </c>
      <c r="N686" s="39">
        <f t="shared" si="55"/>
        <v>0.25</v>
      </c>
      <c r="S686" s="13">
        <v>1</v>
      </c>
    </row>
    <row r="687" spans="1:19" ht="33.75" x14ac:dyDescent="0.25">
      <c r="A687" s="32" t="s">
        <v>733</v>
      </c>
      <c r="B687" s="33" t="s">
        <v>2259</v>
      </c>
      <c r="C687" s="32" t="s">
        <v>1</v>
      </c>
      <c r="D687" s="32" t="s">
        <v>3043</v>
      </c>
      <c r="E687" s="34">
        <f t="shared" si="58"/>
        <v>2</v>
      </c>
      <c r="F687" s="35" t="s">
        <v>22</v>
      </c>
      <c r="G687" s="34">
        <f t="shared" si="57"/>
        <v>21.93</v>
      </c>
      <c r="H687" s="36">
        <f t="shared" si="56"/>
        <v>27.41</v>
      </c>
      <c r="I687" s="36">
        <f t="shared" si="54"/>
        <v>54.82</v>
      </c>
      <c r="J687" s="29" t="s">
        <v>3622</v>
      </c>
      <c r="K687" s="37">
        <v>21.93</v>
      </c>
      <c r="M687" s="38">
        <v>21.93</v>
      </c>
      <c r="N687" s="39">
        <f t="shared" si="55"/>
        <v>0.25</v>
      </c>
      <c r="S687" s="13">
        <v>2</v>
      </c>
    </row>
    <row r="688" spans="1:19" ht="22.5" x14ac:dyDescent="0.25">
      <c r="A688" s="32" t="s">
        <v>734</v>
      </c>
      <c r="B688" s="33" t="s">
        <v>2508</v>
      </c>
      <c r="C688" s="32" t="s">
        <v>1</v>
      </c>
      <c r="D688" s="32" t="s">
        <v>3290</v>
      </c>
      <c r="E688" s="34">
        <f t="shared" si="58"/>
        <v>31</v>
      </c>
      <c r="F688" s="35" t="s">
        <v>22</v>
      </c>
      <c r="G688" s="34">
        <f t="shared" si="57"/>
        <v>13.79</v>
      </c>
      <c r="H688" s="36">
        <f t="shared" si="56"/>
        <v>17.239999999999998</v>
      </c>
      <c r="I688" s="36">
        <f t="shared" si="54"/>
        <v>534.44000000000005</v>
      </c>
      <c r="J688" s="29" t="s">
        <v>3622</v>
      </c>
      <c r="K688" s="37">
        <v>13.79</v>
      </c>
      <c r="M688" s="38">
        <v>13.79</v>
      </c>
      <c r="N688" s="39">
        <f t="shared" si="55"/>
        <v>0.25</v>
      </c>
      <c r="S688" s="13">
        <v>31</v>
      </c>
    </row>
    <row r="689" spans="1:19" ht="22.5" x14ac:dyDescent="0.25">
      <c r="A689" s="32" t="s">
        <v>735</v>
      </c>
      <c r="B689" s="33" t="s">
        <v>2256</v>
      </c>
      <c r="C689" s="32" t="s">
        <v>1</v>
      </c>
      <c r="D689" s="32" t="s">
        <v>3040</v>
      </c>
      <c r="E689" s="34">
        <f t="shared" si="58"/>
        <v>9</v>
      </c>
      <c r="F689" s="35" t="s">
        <v>22</v>
      </c>
      <c r="G689" s="34">
        <f t="shared" si="57"/>
        <v>12.79</v>
      </c>
      <c r="H689" s="36">
        <f t="shared" si="56"/>
        <v>15.99</v>
      </c>
      <c r="I689" s="36">
        <f t="shared" si="54"/>
        <v>143.91</v>
      </c>
      <c r="J689" s="29" t="s">
        <v>3622</v>
      </c>
      <c r="K689" s="37">
        <v>12.79</v>
      </c>
      <c r="M689" s="38">
        <v>12.79</v>
      </c>
      <c r="N689" s="39">
        <f t="shared" si="55"/>
        <v>0.25</v>
      </c>
      <c r="S689" s="13">
        <v>9</v>
      </c>
    </row>
    <row r="690" spans="1:19" ht="22.5" x14ac:dyDescent="0.25">
      <c r="A690" s="32" t="s">
        <v>736</v>
      </c>
      <c r="B690" s="33" t="s">
        <v>2248</v>
      </c>
      <c r="C690" s="32" t="s">
        <v>1</v>
      </c>
      <c r="D690" s="32" t="s">
        <v>3032</v>
      </c>
      <c r="E690" s="34">
        <f t="shared" si="58"/>
        <v>12</v>
      </c>
      <c r="F690" s="35" t="s">
        <v>22</v>
      </c>
      <c r="G690" s="34">
        <f t="shared" si="57"/>
        <v>90.49</v>
      </c>
      <c r="H690" s="36">
        <f t="shared" si="56"/>
        <v>113.11</v>
      </c>
      <c r="I690" s="36">
        <f t="shared" si="54"/>
        <v>1357.32</v>
      </c>
      <c r="J690" s="29" t="s">
        <v>3622</v>
      </c>
      <c r="K690" s="37">
        <v>90.49</v>
      </c>
      <c r="M690" s="38">
        <v>90.49</v>
      </c>
      <c r="N690" s="39">
        <f t="shared" si="55"/>
        <v>0.25</v>
      </c>
      <c r="S690" s="13">
        <v>12</v>
      </c>
    </row>
    <row r="691" spans="1:19" ht="22.5" x14ac:dyDescent="0.25">
      <c r="A691" s="32" t="s">
        <v>737</v>
      </c>
      <c r="B691" s="33" t="s">
        <v>2509</v>
      </c>
      <c r="C691" s="32" t="s">
        <v>1</v>
      </c>
      <c r="D691" s="32" t="s">
        <v>3291</v>
      </c>
      <c r="E691" s="34">
        <f t="shared" si="58"/>
        <v>10</v>
      </c>
      <c r="F691" s="35" t="s">
        <v>22</v>
      </c>
      <c r="G691" s="34">
        <f t="shared" si="57"/>
        <v>123.6</v>
      </c>
      <c r="H691" s="36">
        <f t="shared" si="56"/>
        <v>154.5</v>
      </c>
      <c r="I691" s="36">
        <f t="shared" si="54"/>
        <v>1545</v>
      </c>
      <c r="J691" s="29" t="s">
        <v>3622</v>
      </c>
      <c r="K691" s="37">
        <v>123.6</v>
      </c>
      <c r="M691" s="38">
        <v>123.6</v>
      </c>
      <c r="N691" s="39">
        <f t="shared" si="55"/>
        <v>0.25</v>
      </c>
      <c r="S691" s="13">
        <v>10</v>
      </c>
    </row>
    <row r="692" spans="1:19" ht="22.5" x14ac:dyDescent="0.25">
      <c r="A692" s="32" t="s">
        <v>738</v>
      </c>
      <c r="B692" s="33" t="s">
        <v>2510</v>
      </c>
      <c r="C692" s="32" t="s">
        <v>1</v>
      </c>
      <c r="D692" s="32" t="s">
        <v>3292</v>
      </c>
      <c r="E692" s="34">
        <f t="shared" si="58"/>
        <v>11</v>
      </c>
      <c r="F692" s="35" t="s">
        <v>22</v>
      </c>
      <c r="G692" s="34">
        <f t="shared" si="57"/>
        <v>152.16999999999999</v>
      </c>
      <c r="H692" s="36">
        <f t="shared" si="56"/>
        <v>190.21</v>
      </c>
      <c r="I692" s="36">
        <f t="shared" si="54"/>
        <v>2092.31</v>
      </c>
      <c r="J692" s="29" t="s">
        <v>3622</v>
      </c>
      <c r="K692" s="37">
        <v>152.16999999999999</v>
      </c>
      <c r="M692" s="38">
        <v>152.16999999999999</v>
      </c>
      <c r="N692" s="39">
        <f t="shared" si="55"/>
        <v>0.25</v>
      </c>
      <c r="S692" s="13">
        <v>11</v>
      </c>
    </row>
    <row r="693" spans="1:19" ht="22.5" x14ac:dyDescent="0.25">
      <c r="A693" s="32" t="s">
        <v>739</v>
      </c>
      <c r="B693" s="33" t="s">
        <v>2511</v>
      </c>
      <c r="C693" s="32" t="s">
        <v>1</v>
      </c>
      <c r="D693" s="32" t="s">
        <v>3293</v>
      </c>
      <c r="E693" s="34">
        <f t="shared" si="58"/>
        <v>4</v>
      </c>
      <c r="F693" s="35" t="s">
        <v>22</v>
      </c>
      <c r="G693" s="34">
        <f t="shared" si="57"/>
        <v>112.01</v>
      </c>
      <c r="H693" s="36">
        <f t="shared" si="56"/>
        <v>140.01</v>
      </c>
      <c r="I693" s="36">
        <f t="shared" si="54"/>
        <v>560.04</v>
      </c>
      <c r="J693" s="29" t="s">
        <v>3622</v>
      </c>
      <c r="K693" s="37">
        <v>112.01</v>
      </c>
      <c r="M693" s="38">
        <v>112.01</v>
      </c>
      <c r="N693" s="39">
        <f t="shared" si="55"/>
        <v>0.25</v>
      </c>
      <c r="S693" s="13">
        <v>4</v>
      </c>
    </row>
    <row r="694" spans="1:19" ht="22.5" x14ac:dyDescent="0.25">
      <c r="A694" s="32" t="s">
        <v>740</v>
      </c>
      <c r="B694" s="33" t="s">
        <v>2512</v>
      </c>
      <c r="C694" s="32" t="s">
        <v>2930</v>
      </c>
      <c r="D694" s="32" t="s">
        <v>3294</v>
      </c>
      <c r="E694" s="34">
        <f t="shared" si="58"/>
        <v>5</v>
      </c>
      <c r="F694" s="35" t="s">
        <v>22</v>
      </c>
      <c r="G694" s="34">
        <f t="shared" si="57"/>
        <v>52.84</v>
      </c>
      <c r="H694" s="36">
        <f t="shared" si="56"/>
        <v>66.05</v>
      </c>
      <c r="I694" s="36">
        <f t="shared" si="54"/>
        <v>330.25</v>
      </c>
      <c r="J694" s="29" t="s">
        <v>3622</v>
      </c>
      <c r="K694" s="37">
        <v>52.84</v>
      </c>
      <c r="M694" s="38">
        <v>52.84</v>
      </c>
      <c r="N694" s="39">
        <f t="shared" si="55"/>
        <v>0.25</v>
      </c>
      <c r="S694" s="13">
        <v>5</v>
      </c>
    </row>
    <row r="695" spans="1:19" ht="33.75" x14ac:dyDescent="0.25">
      <c r="A695" s="32" t="s">
        <v>741</v>
      </c>
      <c r="B695" s="33" t="s">
        <v>2253</v>
      </c>
      <c r="C695" s="32" t="s">
        <v>1</v>
      </c>
      <c r="D695" s="32" t="s">
        <v>3037</v>
      </c>
      <c r="E695" s="34">
        <f t="shared" si="58"/>
        <v>14</v>
      </c>
      <c r="F695" s="35" t="s">
        <v>22</v>
      </c>
      <c r="G695" s="34">
        <f t="shared" si="57"/>
        <v>6.93</v>
      </c>
      <c r="H695" s="36">
        <f t="shared" si="56"/>
        <v>8.66</v>
      </c>
      <c r="I695" s="36">
        <f t="shared" si="54"/>
        <v>121.24</v>
      </c>
      <c r="J695" s="29" t="s">
        <v>3622</v>
      </c>
      <c r="K695" s="37">
        <v>6.93</v>
      </c>
      <c r="M695" s="38">
        <v>6.93</v>
      </c>
      <c r="N695" s="39">
        <f t="shared" si="55"/>
        <v>0.25</v>
      </c>
      <c r="S695" s="13">
        <v>14</v>
      </c>
    </row>
    <row r="696" spans="1:19" ht="22.5" x14ac:dyDescent="0.25">
      <c r="A696" s="32" t="s">
        <v>742</v>
      </c>
      <c r="B696" s="33" t="s">
        <v>2513</v>
      </c>
      <c r="C696" s="32" t="s">
        <v>1</v>
      </c>
      <c r="D696" s="32" t="s">
        <v>3295</v>
      </c>
      <c r="E696" s="34">
        <f t="shared" si="58"/>
        <v>1</v>
      </c>
      <c r="F696" s="35" t="s">
        <v>22</v>
      </c>
      <c r="G696" s="34">
        <f t="shared" si="57"/>
        <v>23.29</v>
      </c>
      <c r="H696" s="36">
        <f t="shared" si="56"/>
        <v>29.11</v>
      </c>
      <c r="I696" s="36">
        <f t="shared" si="54"/>
        <v>29.11</v>
      </c>
      <c r="J696" s="29" t="s">
        <v>3622</v>
      </c>
      <c r="K696" s="37">
        <v>23.29</v>
      </c>
      <c r="M696" s="38">
        <v>23.29</v>
      </c>
      <c r="N696" s="39">
        <f t="shared" si="55"/>
        <v>0.25</v>
      </c>
      <c r="S696" s="13">
        <v>1</v>
      </c>
    </row>
    <row r="697" spans="1:19" ht="22.5" x14ac:dyDescent="0.25">
      <c r="A697" s="32" t="s">
        <v>743</v>
      </c>
      <c r="B697" s="33" t="s">
        <v>2514</v>
      </c>
      <c r="C697" s="32" t="s">
        <v>1</v>
      </c>
      <c r="D697" s="32" t="s">
        <v>3296</v>
      </c>
      <c r="E697" s="34">
        <f t="shared" si="58"/>
        <v>14</v>
      </c>
      <c r="F697" s="35" t="s">
        <v>22</v>
      </c>
      <c r="G697" s="34">
        <f t="shared" si="57"/>
        <v>11.61</v>
      </c>
      <c r="H697" s="36">
        <f t="shared" si="56"/>
        <v>14.51</v>
      </c>
      <c r="I697" s="36">
        <f t="shared" si="54"/>
        <v>203.14</v>
      </c>
      <c r="J697" s="29" t="s">
        <v>3622</v>
      </c>
      <c r="K697" s="37">
        <v>11.61</v>
      </c>
      <c r="M697" s="38">
        <v>11.61</v>
      </c>
      <c r="N697" s="39">
        <f t="shared" si="55"/>
        <v>0.25</v>
      </c>
      <c r="S697" s="13">
        <v>14</v>
      </c>
    </row>
    <row r="698" spans="1:19" ht="22.5" x14ac:dyDescent="0.25">
      <c r="A698" s="32" t="s">
        <v>744</v>
      </c>
      <c r="B698" s="33" t="s">
        <v>2515</v>
      </c>
      <c r="C698" s="32" t="s">
        <v>1</v>
      </c>
      <c r="D698" s="32" t="s">
        <v>3297</v>
      </c>
      <c r="E698" s="34">
        <f t="shared" si="58"/>
        <v>4</v>
      </c>
      <c r="F698" s="35" t="s">
        <v>22</v>
      </c>
      <c r="G698" s="34">
        <f t="shared" si="57"/>
        <v>16.79</v>
      </c>
      <c r="H698" s="36">
        <f t="shared" si="56"/>
        <v>20.99</v>
      </c>
      <c r="I698" s="36">
        <f t="shared" si="54"/>
        <v>83.96</v>
      </c>
      <c r="J698" s="29" t="s">
        <v>3622</v>
      </c>
      <c r="K698" s="37">
        <v>16.79</v>
      </c>
      <c r="M698" s="38">
        <v>16.79</v>
      </c>
      <c r="N698" s="39">
        <f t="shared" si="55"/>
        <v>0.25</v>
      </c>
      <c r="S698" s="13">
        <v>4</v>
      </c>
    </row>
    <row r="699" spans="1:19" ht="22.5" x14ac:dyDescent="0.25">
      <c r="A699" s="32" t="s">
        <v>745</v>
      </c>
      <c r="B699" s="33" t="s">
        <v>2516</v>
      </c>
      <c r="C699" s="32" t="s">
        <v>1</v>
      </c>
      <c r="D699" s="32" t="s">
        <v>3298</v>
      </c>
      <c r="E699" s="34">
        <f t="shared" si="58"/>
        <v>78</v>
      </c>
      <c r="F699" s="35" t="s">
        <v>22</v>
      </c>
      <c r="G699" s="34">
        <f t="shared" si="57"/>
        <v>24.63</v>
      </c>
      <c r="H699" s="36">
        <f t="shared" si="56"/>
        <v>30.79</v>
      </c>
      <c r="I699" s="36">
        <f t="shared" si="54"/>
        <v>2401.62</v>
      </c>
      <c r="J699" s="29" t="s">
        <v>3622</v>
      </c>
      <c r="K699" s="37">
        <v>24.63</v>
      </c>
      <c r="M699" s="38">
        <v>24.63</v>
      </c>
      <c r="N699" s="39">
        <f t="shared" si="55"/>
        <v>0.25</v>
      </c>
      <c r="S699" s="13">
        <v>78</v>
      </c>
    </row>
    <row r="700" spans="1:19" ht="22.5" x14ac:dyDescent="0.25">
      <c r="A700" s="32" t="s">
        <v>746</v>
      </c>
      <c r="B700" s="33" t="s">
        <v>2517</v>
      </c>
      <c r="C700" s="32" t="s">
        <v>1</v>
      </c>
      <c r="D700" s="32" t="s">
        <v>3299</v>
      </c>
      <c r="E700" s="34">
        <f t="shared" si="58"/>
        <v>10</v>
      </c>
      <c r="F700" s="35" t="s">
        <v>22</v>
      </c>
      <c r="G700" s="34">
        <f t="shared" si="57"/>
        <v>30.17</v>
      </c>
      <c r="H700" s="36">
        <f t="shared" si="56"/>
        <v>37.71</v>
      </c>
      <c r="I700" s="36">
        <f t="shared" si="54"/>
        <v>377.1</v>
      </c>
      <c r="J700" s="29" t="s">
        <v>3622</v>
      </c>
      <c r="K700" s="37">
        <v>30.17</v>
      </c>
      <c r="M700" s="38">
        <v>30.17</v>
      </c>
      <c r="N700" s="39">
        <f t="shared" si="55"/>
        <v>0.25</v>
      </c>
      <c r="S700" s="13">
        <v>10</v>
      </c>
    </row>
    <row r="701" spans="1:19" ht="22.5" x14ac:dyDescent="0.25">
      <c r="A701" s="32" t="s">
        <v>747</v>
      </c>
      <c r="B701" s="33" t="s">
        <v>2518</v>
      </c>
      <c r="C701" s="32" t="s">
        <v>1</v>
      </c>
      <c r="D701" s="32" t="s">
        <v>3300</v>
      </c>
      <c r="E701" s="34">
        <f t="shared" si="58"/>
        <v>9</v>
      </c>
      <c r="F701" s="35" t="s">
        <v>22</v>
      </c>
      <c r="G701" s="34">
        <f t="shared" si="57"/>
        <v>22.11</v>
      </c>
      <c r="H701" s="36">
        <f t="shared" si="56"/>
        <v>27.64</v>
      </c>
      <c r="I701" s="36">
        <f t="shared" si="54"/>
        <v>248.76</v>
      </c>
      <c r="J701" s="29" t="s">
        <v>3622</v>
      </c>
      <c r="K701" s="37">
        <v>22.11</v>
      </c>
      <c r="M701" s="38">
        <v>22.11</v>
      </c>
      <c r="N701" s="39">
        <f t="shared" si="55"/>
        <v>0.25</v>
      </c>
      <c r="S701" s="13">
        <v>9</v>
      </c>
    </row>
    <row r="702" spans="1:19" ht="22.5" x14ac:dyDescent="0.25">
      <c r="A702" s="32" t="s">
        <v>748</v>
      </c>
      <c r="B702" s="33" t="s">
        <v>2519</v>
      </c>
      <c r="C702" s="32" t="s">
        <v>1</v>
      </c>
      <c r="D702" s="32" t="s">
        <v>3301</v>
      </c>
      <c r="E702" s="34">
        <f t="shared" si="58"/>
        <v>7</v>
      </c>
      <c r="F702" s="35" t="s">
        <v>22</v>
      </c>
      <c r="G702" s="34">
        <f t="shared" si="57"/>
        <v>16.77</v>
      </c>
      <c r="H702" s="36">
        <f t="shared" si="56"/>
        <v>20.96</v>
      </c>
      <c r="I702" s="36">
        <f t="shared" si="54"/>
        <v>146.72</v>
      </c>
      <c r="J702" s="29" t="s">
        <v>3622</v>
      </c>
      <c r="K702" s="37">
        <v>16.77</v>
      </c>
      <c r="M702" s="38">
        <v>16.77</v>
      </c>
      <c r="N702" s="39">
        <f t="shared" si="55"/>
        <v>0.25</v>
      </c>
      <c r="S702" s="13">
        <v>7</v>
      </c>
    </row>
    <row r="703" spans="1:19" ht="22.5" x14ac:dyDescent="0.25">
      <c r="A703" s="32" t="s">
        <v>749</v>
      </c>
      <c r="B703" s="33" t="s">
        <v>2520</v>
      </c>
      <c r="C703" s="32" t="s">
        <v>1</v>
      </c>
      <c r="D703" s="32" t="s">
        <v>3302</v>
      </c>
      <c r="E703" s="34">
        <f t="shared" si="58"/>
        <v>8</v>
      </c>
      <c r="F703" s="35" t="s">
        <v>22</v>
      </c>
      <c r="G703" s="34">
        <f t="shared" si="57"/>
        <v>17.78</v>
      </c>
      <c r="H703" s="36">
        <f t="shared" si="56"/>
        <v>22.23</v>
      </c>
      <c r="I703" s="36">
        <f t="shared" si="54"/>
        <v>177.84</v>
      </c>
      <c r="J703" s="29" t="s">
        <v>3622</v>
      </c>
      <c r="K703" s="37">
        <v>17.78</v>
      </c>
      <c r="M703" s="38">
        <v>17.78</v>
      </c>
      <c r="N703" s="39">
        <f t="shared" si="55"/>
        <v>0.25</v>
      </c>
      <c r="S703" s="13">
        <v>8</v>
      </c>
    </row>
    <row r="704" spans="1:19" ht="22.5" x14ac:dyDescent="0.25">
      <c r="A704" s="32" t="s">
        <v>750</v>
      </c>
      <c r="B704" s="33" t="s">
        <v>2261</v>
      </c>
      <c r="C704" s="32" t="s">
        <v>1</v>
      </c>
      <c r="D704" s="32" t="s">
        <v>3045</v>
      </c>
      <c r="E704" s="34">
        <f t="shared" si="58"/>
        <v>13</v>
      </c>
      <c r="F704" s="35" t="s">
        <v>22</v>
      </c>
      <c r="G704" s="34">
        <f t="shared" si="57"/>
        <v>20.27</v>
      </c>
      <c r="H704" s="36">
        <f t="shared" si="56"/>
        <v>25.34</v>
      </c>
      <c r="I704" s="36">
        <f t="shared" si="54"/>
        <v>329.42</v>
      </c>
      <c r="J704" s="29" t="s">
        <v>3622</v>
      </c>
      <c r="K704" s="37">
        <v>20.27</v>
      </c>
      <c r="M704" s="38">
        <v>20.27</v>
      </c>
      <c r="N704" s="39">
        <f t="shared" si="55"/>
        <v>0.25</v>
      </c>
      <c r="S704" s="13">
        <v>13</v>
      </c>
    </row>
    <row r="705" spans="1:19" ht="22.5" x14ac:dyDescent="0.25">
      <c r="A705" s="32" t="s">
        <v>751</v>
      </c>
      <c r="B705" s="33" t="s">
        <v>2521</v>
      </c>
      <c r="C705" s="32" t="s">
        <v>1</v>
      </c>
      <c r="D705" s="32" t="s">
        <v>3303</v>
      </c>
      <c r="E705" s="34">
        <f t="shared" si="58"/>
        <v>15</v>
      </c>
      <c r="F705" s="35" t="s">
        <v>22</v>
      </c>
      <c r="G705" s="34">
        <f t="shared" si="57"/>
        <v>91.56</v>
      </c>
      <c r="H705" s="36">
        <f t="shared" si="56"/>
        <v>114.45</v>
      </c>
      <c r="I705" s="36">
        <f t="shared" si="54"/>
        <v>1716.75</v>
      </c>
      <c r="J705" s="29" t="s">
        <v>3622</v>
      </c>
      <c r="K705" s="37">
        <v>91.56</v>
      </c>
      <c r="M705" s="38">
        <v>91.56</v>
      </c>
      <c r="N705" s="39">
        <f t="shared" si="55"/>
        <v>0.25</v>
      </c>
      <c r="S705" s="13">
        <v>15</v>
      </c>
    </row>
    <row r="706" spans="1:19" ht="22.5" x14ac:dyDescent="0.25">
      <c r="A706" s="32" t="s">
        <v>752</v>
      </c>
      <c r="B706" s="33" t="s">
        <v>2522</v>
      </c>
      <c r="C706" s="32" t="s">
        <v>1</v>
      </c>
      <c r="D706" s="32" t="s">
        <v>3304</v>
      </c>
      <c r="E706" s="34">
        <f t="shared" si="58"/>
        <v>3</v>
      </c>
      <c r="F706" s="35" t="s">
        <v>22</v>
      </c>
      <c r="G706" s="34">
        <f t="shared" si="57"/>
        <v>27.32</v>
      </c>
      <c r="H706" s="36">
        <f t="shared" si="56"/>
        <v>34.15</v>
      </c>
      <c r="I706" s="36">
        <f t="shared" si="54"/>
        <v>102.45</v>
      </c>
      <c r="J706" s="29" t="s">
        <v>3622</v>
      </c>
      <c r="K706" s="37">
        <v>27.32</v>
      </c>
      <c r="M706" s="38">
        <v>27.32</v>
      </c>
      <c r="N706" s="39">
        <f t="shared" si="55"/>
        <v>0.25</v>
      </c>
      <c r="S706" s="13">
        <v>3</v>
      </c>
    </row>
    <row r="707" spans="1:19" ht="22.5" x14ac:dyDescent="0.25">
      <c r="A707" s="32" t="s">
        <v>753</v>
      </c>
      <c r="B707" s="33" t="s">
        <v>2523</v>
      </c>
      <c r="C707" s="32" t="s">
        <v>1</v>
      </c>
      <c r="D707" s="32" t="s">
        <v>3305</v>
      </c>
      <c r="E707" s="34">
        <f t="shared" si="58"/>
        <v>15</v>
      </c>
      <c r="F707" s="35" t="s">
        <v>22</v>
      </c>
      <c r="G707" s="34">
        <f t="shared" si="57"/>
        <v>15.31</v>
      </c>
      <c r="H707" s="36">
        <f t="shared" si="56"/>
        <v>19.14</v>
      </c>
      <c r="I707" s="36">
        <f t="shared" si="54"/>
        <v>287.10000000000002</v>
      </c>
      <c r="J707" s="29" t="s">
        <v>3622</v>
      </c>
      <c r="K707" s="37">
        <v>15.31</v>
      </c>
      <c r="M707" s="38">
        <v>15.31</v>
      </c>
      <c r="N707" s="39">
        <f t="shared" si="55"/>
        <v>0.25</v>
      </c>
      <c r="S707" s="13">
        <v>15</v>
      </c>
    </row>
    <row r="708" spans="1:19" ht="22.5" x14ac:dyDescent="0.25">
      <c r="A708" s="32" t="s">
        <v>754</v>
      </c>
      <c r="B708" s="33" t="s">
        <v>2524</v>
      </c>
      <c r="C708" s="32" t="s">
        <v>1</v>
      </c>
      <c r="D708" s="32" t="s">
        <v>3306</v>
      </c>
      <c r="E708" s="34">
        <f t="shared" si="58"/>
        <v>3</v>
      </c>
      <c r="F708" s="35" t="s">
        <v>22</v>
      </c>
      <c r="G708" s="34">
        <f t="shared" si="57"/>
        <v>29.74</v>
      </c>
      <c r="H708" s="36">
        <f t="shared" si="56"/>
        <v>37.18</v>
      </c>
      <c r="I708" s="36">
        <f t="shared" si="54"/>
        <v>111.54</v>
      </c>
      <c r="J708" s="29" t="s">
        <v>3622</v>
      </c>
      <c r="K708" s="37">
        <v>29.74</v>
      </c>
      <c r="M708" s="38">
        <v>29.74</v>
      </c>
      <c r="N708" s="39">
        <f t="shared" si="55"/>
        <v>0.25</v>
      </c>
      <c r="S708" s="13">
        <v>3</v>
      </c>
    </row>
    <row r="709" spans="1:19" ht="22.5" x14ac:dyDescent="0.25">
      <c r="A709" s="32" t="s">
        <v>755</v>
      </c>
      <c r="B709" s="33" t="s">
        <v>2525</v>
      </c>
      <c r="C709" s="32" t="s">
        <v>1</v>
      </c>
      <c r="D709" s="32" t="s">
        <v>3307</v>
      </c>
      <c r="E709" s="34">
        <f t="shared" si="58"/>
        <v>2</v>
      </c>
      <c r="F709" s="35" t="s">
        <v>22</v>
      </c>
      <c r="G709" s="34">
        <f t="shared" si="57"/>
        <v>24.92</v>
      </c>
      <c r="H709" s="36">
        <f t="shared" si="56"/>
        <v>31.15</v>
      </c>
      <c r="I709" s="36">
        <f t="shared" si="54"/>
        <v>62.3</v>
      </c>
      <c r="J709" s="29" t="s">
        <v>3622</v>
      </c>
      <c r="K709" s="37">
        <v>24.92</v>
      </c>
      <c r="M709" s="38">
        <v>24.92</v>
      </c>
      <c r="N709" s="39">
        <f t="shared" si="55"/>
        <v>0.25</v>
      </c>
      <c r="S709" s="13">
        <v>2</v>
      </c>
    </row>
    <row r="710" spans="1:19" ht="22.5" x14ac:dyDescent="0.25">
      <c r="A710" s="32" t="s">
        <v>756</v>
      </c>
      <c r="B710" s="33" t="s">
        <v>2526</v>
      </c>
      <c r="C710" s="32" t="s">
        <v>1</v>
      </c>
      <c r="D710" s="32" t="s">
        <v>3308</v>
      </c>
      <c r="E710" s="34">
        <f t="shared" si="58"/>
        <v>3</v>
      </c>
      <c r="F710" s="35" t="s">
        <v>22</v>
      </c>
      <c r="G710" s="34">
        <f t="shared" si="57"/>
        <v>31.09</v>
      </c>
      <c r="H710" s="36">
        <f t="shared" si="56"/>
        <v>38.86</v>
      </c>
      <c r="I710" s="36">
        <f t="shared" si="54"/>
        <v>116.58</v>
      </c>
      <c r="J710" s="29" t="s">
        <v>3622</v>
      </c>
      <c r="K710" s="37">
        <v>31.09</v>
      </c>
      <c r="M710" s="38">
        <v>31.09</v>
      </c>
      <c r="N710" s="39">
        <f t="shared" si="55"/>
        <v>0.25</v>
      </c>
      <c r="S710" s="13">
        <v>3</v>
      </c>
    </row>
    <row r="711" spans="1:19" x14ac:dyDescent="0.25">
      <c r="A711" s="32" t="s">
        <v>757</v>
      </c>
      <c r="B711" s="33" t="s">
        <v>2527</v>
      </c>
      <c r="C711" s="32" t="s">
        <v>2930</v>
      </c>
      <c r="D711" s="32" t="s">
        <v>3309</v>
      </c>
      <c r="E711" s="34">
        <f t="shared" si="58"/>
        <v>5</v>
      </c>
      <c r="F711" s="35" t="s">
        <v>22</v>
      </c>
      <c r="G711" s="34">
        <f t="shared" si="57"/>
        <v>1944.24</v>
      </c>
      <c r="H711" s="36">
        <f t="shared" si="56"/>
        <v>2430.3000000000002</v>
      </c>
      <c r="I711" s="36">
        <f t="shared" si="54"/>
        <v>12151.5</v>
      </c>
      <c r="J711" s="29" t="s">
        <v>3622</v>
      </c>
      <c r="K711" s="37">
        <v>1944.24</v>
      </c>
      <c r="M711" s="38">
        <v>1944.24</v>
      </c>
      <c r="N711" s="39">
        <f t="shared" si="55"/>
        <v>0.25</v>
      </c>
      <c r="S711" s="13">
        <v>5</v>
      </c>
    </row>
    <row r="712" spans="1:19" ht="22.5" x14ac:dyDescent="0.25">
      <c r="A712" s="32" t="s">
        <v>758</v>
      </c>
      <c r="B712" s="33" t="s">
        <v>2528</v>
      </c>
      <c r="C712" s="32" t="s">
        <v>1</v>
      </c>
      <c r="D712" s="32" t="s">
        <v>3310</v>
      </c>
      <c r="E712" s="34">
        <f t="shared" si="58"/>
        <v>5</v>
      </c>
      <c r="F712" s="35" t="s">
        <v>22</v>
      </c>
      <c r="G712" s="34">
        <f t="shared" si="57"/>
        <v>34.729999999999997</v>
      </c>
      <c r="H712" s="36">
        <f t="shared" si="56"/>
        <v>43.41</v>
      </c>
      <c r="I712" s="36">
        <f t="shared" si="54"/>
        <v>217.05</v>
      </c>
      <c r="J712" s="29" t="s">
        <v>3622</v>
      </c>
      <c r="K712" s="37">
        <v>34.729999999999997</v>
      </c>
      <c r="M712" s="38">
        <v>34.729999999999997</v>
      </c>
      <c r="N712" s="39">
        <f t="shared" si="55"/>
        <v>0.25</v>
      </c>
      <c r="S712" s="13">
        <v>5</v>
      </c>
    </row>
    <row r="713" spans="1:19" ht="22.5" x14ac:dyDescent="0.25">
      <c r="A713" s="32" t="s">
        <v>759</v>
      </c>
      <c r="B713" s="33" t="s">
        <v>2529</v>
      </c>
      <c r="C713" s="32" t="s">
        <v>1</v>
      </c>
      <c r="D713" s="32" t="s">
        <v>3311</v>
      </c>
      <c r="E713" s="34">
        <f t="shared" si="58"/>
        <v>5</v>
      </c>
      <c r="F713" s="35" t="s">
        <v>22</v>
      </c>
      <c r="G713" s="34">
        <f t="shared" si="57"/>
        <v>180.01</v>
      </c>
      <c r="H713" s="36">
        <f t="shared" si="56"/>
        <v>225.01</v>
      </c>
      <c r="I713" s="36">
        <f t="shared" si="54"/>
        <v>1125.05</v>
      </c>
      <c r="J713" s="29" t="s">
        <v>3622</v>
      </c>
      <c r="K713" s="37">
        <v>180.01</v>
      </c>
      <c r="M713" s="38">
        <v>180.01</v>
      </c>
      <c r="N713" s="39">
        <f t="shared" si="55"/>
        <v>0.25</v>
      </c>
      <c r="S713" s="13">
        <v>5</v>
      </c>
    </row>
    <row r="714" spans="1:19" ht="22.5" x14ac:dyDescent="0.25">
      <c r="A714" s="32" t="s">
        <v>760</v>
      </c>
      <c r="B714" s="33" t="s">
        <v>2530</v>
      </c>
      <c r="C714" s="32" t="s">
        <v>2930</v>
      </c>
      <c r="D714" s="32" t="s">
        <v>3312</v>
      </c>
      <c r="E714" s="34">
        <f t="shared" si="58"/>
        <v>5</v>
      </c>
      <c r="F714" s="35" t="s">
        <v>22</v>
      </c>
      <c r="G714" s="34">
        <f t="shared" si="57"/>
        <v>687.21</v>
      </c>
      <c r="H714" s="36">
        <f t="shared" si="56"/>
        <v>859.01</v>
      </c>
      <c r="I714" s="36">
        <f t="shared" si="54"/>
        <v>4295.05</v>
      </c>
      <c r="J714" s="29" t="s">
        <v>3622</v>
      </c>
      <c r="K714" s="37">
        <v>687.21</v>
      </c>
      <c r="M714" s="38">
        <v>687.21</v>
      </c>
      <c r="N714" s="39">
        <f t="shared" si="55"/>
        <v>0.25</v>
      </c>
      <c r="S714" s="13">
        <v>5</v>
      </c>
    </row>
    <row r="715" spans="1:19" ht="22.5" x14ac:dyDescent="0.25">
      <c r="A715" s="32" t="s">
        <v>761</v>
      </c>
      <c r="B715" s="33" t="s">
        <v>2529</v>
      </c>
      <c r="C715" s="32" t="s">
        <v>1</v>
      </c>
      <c r="D715" s="32" t="s">
        <v>3311</v>
      </c>
      <c r="E715" s="34">
        <f t="shared" si="58"/>
        <v>1</v>
      </c>
      <c r="F715" s="35" t="s">
        <v>22</v>
      </c>
      <c r="G715" s="34">
        <f t="shared" si="57"/>
        <v>180.01</v>
      </c>
      <c r="H715" s="36">
        <f t="shared" si="56"/>
        <v>225.01</v>
      </c>
      <c r="I715" s="36">
        <f t="shared" si="54"/>
        <v>225.01</v>
      </c>
      <c r="J715" s="29" t="s">
        <v>3622</v>
      </c>
      <c r="K715" s="37">
        <v>180.01</v>
      </c>
      <c r="M715" s="38">
        <v>180.01</v>
      </c>
      <c r="N715" s="39">
        <f t="shared" si="55"/>
        <v>0.25</v>
      </c>
      <c r="S715" s="13">
        <v>1</v>
      </c>
    </row>
    <row r="716" spans="1:19" x14ac:dyDescent="0.25">
      <c r="A716" s="32" t="s">
        <v>762</v>
      </c>
      <c r="B716" s="33" t="s">
        <v>2527</v>
      </c>
      <c r="C716" s="32" t="s">
        <v>2930</v>
      </c>
      <c r="D716" s="32" t="s">
        <v>3309</v>
      </c>
      <c r="E716" s="34">
        <f t="shared" si="58"/>
        <v>1</v>
      </c>
      <c r="F716" s="35" t="s">
        <v>22</v>
      </c>
      <c r="G716" s="34">
        <f t="shared" si="57"/>
        <v>1944.24</v>
      </c>
      <c r="H716" s="36">
        <f t="shared" si="56"/>
        <v>2430.3000000000002</v>
      </c>
      <c r="I716" s="36">
        <f t="shared" si="54"/>
        <v>2430.3000000000002</v>
      </c>
      <c r="J716" s="29" t="s">
        <v>3622</v>
      </c>
      <c r="K716" s="37">
        <v>1944.24</v>
      </c>
      <c r="M716" s="38">
        <v>1944.24</v>
      </c>
      <c r="N716" s="39">
        <f t="shared" si="55"/>
        <v>0.25</v>
      </c>
      <c r="S716" s="13">
        <v>1</v>
      </c>
    </row>
    <row r="717" spans="1:19" ht="22.5" x14ac:dyDescent="0.25">
      <c r="A717" s="32" t="s">
        <v>763</v>
      </c>
      <c r="B717" s="33" t="s">
        <v>2530</v>
      </c>
      <c r="C717" s="32" t="s">
        <v>2930</v>
      </c>
      <c r="D717" s="32" t="s">
        <v>3312</v>
      </c>
      <c r="E717" s="34">
        <f t="shared" si="58"/>
        <v>1</v>
      </c>
      <c r="F717" s="35" t="s">
        <v>22</v>
      </c>
      <c r="G717" s="34">
        <f t="shared" si="57"/>
        <v>687.21</v>
      </c>
      <c r="H717" s="36">
        <f t="shared" si="56"/>
        <v>859.01</v>
      </c>
      <c r="I717" s="36">
        <f t="shared" ref="I717:I780" si="59">ROUND(E717*H717,2)</f>
        <v>859.01</v>
      </c>
      <c r="J717" s="29" t="s">
        <v>3622</v>
      </c>
      <c r="K717" s="37">
        <v>687.21</v>
      </c>
      <c r="M717" s="38">
        <v>687.21</v>
      </c>
      <c r="N717" s="39">
        <f t="shared" ref="N717:N780" si="60">ROUND(H717/G717,3)-1</f>
        <v>0.25</v>
      </c>
      <c r="S717" s="13">
        <v>1</v>
      </c>
    </row>
    <row r="718" spans="1:19" ht="22.5" x14ac:dyDescent="0.25">
      <c r="A718" s="32" t="s">
        <v>764</v>
      </c>
      <c r="B718" s="33" t="s">
        <v>2509</v>
      </c>
      <c r="C718" s="32" t="s">
        <v>1</v>
      </c>
      <c r="D718" s="32" t="s">
        <v>3291</v>
      </c>
      <c r="E718" s="34">
        <f t="shared" si="58"/>
        <v>2</v>
      </c>
      <c r="F718" s="35" t="s">
        <v>22</v>
      </c>
      <c r="G718" s="34">
        <f t="shared" si="57"/>
        <v>123.6</v>
      </c>
      <c r="H718" s="36">
        <f t="shared" ref="H718:H781" si="61">ROUND(G718*(1+I$5),2)</f>
        <v>154.5</v>
      </c>
      <c r="I718" s="36">
        <f t="shared" si="59"/>
        <v>309</v>
      </c>
      <c r="J718" s="29" t="s">
        <v>3622</v>
      </c>
      <c r="K718" s="37">
        <v>123.6</v>
      </c>
      <c r="M718" s="38">
        <v>123.6</v>
      </c>
      <c r="N718" s="39">
        <f t="shared" si="60"/>
        <v>0.25</v>
      </c>
      <c r="S718" s="13">
        <v>2</v>
      </c>
    </row>
    <row r="719" spans="1:19" ht="22.5" x14ac:dyDescent="0.25">
      <c r="A719" s="32" t="s">
        <v>765</v>
      </c>
      <c r="B719" s="33" t="s">
        <v>2521</v>
      </c>
      <c r="C719" s="32" t="s">
        <v>1</v>
      </c>
      <c r="D719" s="32" t="s">
        <v>3303</v>
      </c>
      <c r="E719" s="34">
        <f t="shared" si="58"/>
        <v>1</v>
      </c>
      <c r="F719" s="35" t="s">
        <v>22</v>
      </c>
      <c r="G719" s="34">
        <f t="shared" si="57"/>
        <v>91.56</v>
      </c>
      <c r="H719" s="36">
        <f t="shared" si="61"/>
        <v>114.45</v>
      </c>
      <c r="I719" s="36">
        <f t="shared" si="59"/>
        <v>114.45</v>
      </c>
      <c r="J719" s="29" t="s">
        <v>3622</v>
      </c>
      <c r="K719" s="37">
        <v>91.56</v>
      </c>
      <c r="M719" s="38">
        <v>91.56</v>
      </c>
      <c r="N719" s="39">
        <f t="shared" si="60"/>
        <v>0.25</v>
      </c>
      <c r="S719" s="13">
        <v>1</v>
      </c>
    </row>
    <row r="720" spans="1:19" ht="22.5" x14ac:dyDescent="0.25">
      <c r="A720" s="32" t="s">
        <v>766</v>
      </c>
      <c r="B720" s="33" t="s">
        <v>2510</v>
      </c>
      <c r="C720" s="32" t="s">
        <v>1</v>
      </c>
      <c r="D720" s="32" t="s">
        <v>3292</v>
      </c>
      <c r="E720" s="34">
        <f t="shared" si="58"/>
        <v>2</v>
      </c>
      <c r="F720" s="35" t="s">
        <v>22</v>
      </c>
      <c r="G720" s="34">
        <f t="shared" si="57"/>
        <v>152.16999999999999</v>
      </c>
      <c r="H720" s="36">
        <f t="shared" si="61"/>
        <v>190.21</v>
      </c>
      <c r="I720" s="36">
        <f t="shared" si="59"/>
        <v>380.42</v>
      </c>
      <c r="J720" s="29" t="s">
        <v>3622</v>
      </c>
      <c r="K720" s="37">
        <v>152.16999999999999</v>
      </c>
      <c r="M720" s="38">
        <v>152.16999999999999</v>
      </c>
      <c r="N720" s="39">
        <f t="shared" si="60"/>
        <v>0.25</v>
      </c>
      <c r="S720" s="13">
        <v>2</v>
      </c>
    </row>
    <row r="721" spans="1:19" ht="22.5" x14ac:dyDescent="0.25">
      <c r="A721" s="32" t="s">
        <v>767</v>
      </c>
      <c r="B721" s="33" t="s">
        <v>2511</v>
      </c>
      <c r="C721" s="32" t="s">
        <v>1</v>
      </c>
      <c r="D721" s="32" t="s">
        <v>3293</v>
      </c>
      <c r="E721" s="34">
        <f t="shared" si="58"/>
        <v>3</v>
      </c>
      <c r="F721" s="35" t="s">
        <v>22</v>
      </c>
      <c r="G721" s="34">
        <f t="shared" si="57"/>
        <v>112.01</v>
      </c>
      <c r="H721" s="36">
        <f t="shared" si="61"/>
        <v>140.01</v>
      </c>
      <c r="I721" s="36">
        <f t="shared" si="59"/>
        <v>420.03</v>
      </c>
      <c r="J721" s="29" t="s">
        <v>3622</v>
      </c>
      <c r="K721" s="37">
        <v>112.01</v>
      </c>
      <c r="M721" s="38">
        <v>112.01</v>
      </c>
      <c r="N721" s="39">
        <f t="shared" si="60"/>
        <v>0.25</v>
      </c>
      <c r="S721" s="13">
        <v>3</v>
      </c>
    </row>
    <row r="722" spans="1:19" ht="22.5" x14ac:dyDescent="0.25">
      <c r="A722" s="32" t="s">
        <v>768</v>
      </c>
      <c r="B722" s="33" t="s">
        <v>2512</v>
      </c>
      <c r="C722" s="32" t="s">
        <v>2930</v>
      </c>
      <c r="D722" s="32" t="s">
        <v>3294</v>
      </c>
      <c r="E722" s="34">
        <f t="shared" si="58"/>
        <v>2</v>
      </c>
      <c r="F722" s="35" t="s">
        <v>22</v>
      </c>
      <c r="G722" s="34">
        <f t="shared" si="57"/>
        <v>52.84</v>
      </c>
      <c r="H722" s="36">
        <f t="shared" si="61"/>
        <v>66.05</v>
      </c>
      <c r="I722" s="36">
        <f t="shared" si="59"/>
        <v>132.1</v>
      </c>
      <c r="J722" s="29" t="s">
        <v>3622</v>
      </c>
      <c r="K722" s="37">
        <v>52.84</v>
      </c>
      <c r="M722" s="38">
        <v>52.84</v>
      </c>
      <c r="N722" s="39">
        <f t="shared" si="60"/>
        <v>0.25</v>
      </c>
      <c r="S722" s="13">
        <v>2</v>
      </c>
    </row>
    <row r="723" spans="1:19" ht="33.75" x14ac:dyDescent="0.25">
      <c r="A723" s="32" t="s">
        <v>769</v>
      </c>
      <c r="B723" s="33" t="s">
        <v>2253</v>
      </c>
      <c r="C723" s="32" t="s">
        <v>1</v>
      </c>
      <c r="D723" s="32" t="s">
        <v>3037</v>
      </c>
      <c r="E723" s="34">
        <f t="shared" si="58"/>
        <v>2</v>
      </c>
      <c r="F723" s="35" t="s">
        <v>22</v>
      </c>
      <c r="G723" s="34">
        <f t="shared" si="57"/>
        <v>6.93</v>
      </c>
      <c r="H723" s="36">
        <f t="shared" si="61"/>
        <v>8.66</v>
      </c>
      <c r="I723" s="36">
        <f t="shared" si="59"/>
        <v>17.32</v>
      </c>
      <c r="J723" s="29" t="s">
        <v>3622</v>
      </c>
      <c r="K723" s="37">
        <v>6.93</v>
      </c>
      <c r="M723" s="38">
        <v>6.93</v>
      </c>
      <c r="N723" s="39">
        <f t="shared" si="60"/>
        <v>0.25</v>
      </c>
      <c r="S723" s="13">
        <v>2</v>
      </c>
    </row>
    <row r="724" spans="1:19" ht="33.75" x14ac:dyDescent="0.25">
      <c r="A724" s="32" t="s">
        <v>770</v>
      </c>
      <c r="B724" s="33" t="s">
        <v>2254</v>
      </c>
      <c r="C724" s="32" t="s">
        <v>1</v>
      </c>
      <c r="D724" s="32" t="s">
        <v>3038</v>
      </c>
      <c r="E724" s="34">
        <f t="shared" si="58"/>
        <v>5</v>
      </c>
      <c r="F724" s="35" t="s">
        <v>22</v>
      </c>
      <c r="G724" s="34">
        <f t="shared" si="57"/>
        <v>9.01</v>
      </c>
      <c r="H724" s="36">
        <f t="shared" si="61"/>
        <v>11.26</v>
      </c>
      <c r="I724" s="36">
        <f t="shared" si="59"/>
        <v>56.3</v>
      </c>
      <c r="J724" s="29" t="s">
        <v>3622</v>
      </c>
      <c r="K724" s="37">
        <v>9.01</v>
      </c>
      <c r="M724" s="38">
        <v>9.01</v>
      </c>
      <c r="N724" s="39">
        <f t="shared" si="60"/>
        <v>0.25</v>
      </c>
      <c r="S724" s="13">
        <v>5</v>
      </c>
    </row>
    <row r="725" spans="1:19" ht="22.5" x14ac:dyDescent="0.25">
      <c r="A725" s="32" t="s">
        <v>771</v>
      </c>
      <c r="B725" s="33" t="s">
        <v>2249</v>
      </c>
      <c r="C725" s="32" t="s">
        <v>1</v>
      </c>
      <c r="D725" s="32" t="s">
        <v>3033</v>
      </c>
      <c r="E725" s="34">
        <f t="shared" si="58"/>
        <v>2</v>
      </c>
      <c r="F725" s="35" t="s">
        <v>22</v>
      </c>
      <c r="G725" s="34">
        <f t="shared" si="57"/>
        <v>10.1</v>
      </c>
      <c r="H725" s="36">
        <f t="shared" si="61"/>
        <v>12.63</v>
      </c>
      <c r="I725" s="36">
        <f t="shared" si="59"/>
        <v>25.26</v>
      </c>
      <c r="J725" s="29" t="s">
        <v>3622</v>
      </c>
      <c r="K725" s="37">
        <v>10.1</v>
      </c>
      <c r="M725" s="38">
        <v>10.1</v>
      </c>
      <c r="N725" s="39">
        <f t="shared" si="60"/>
        <v>0.25</v>
      </c>
      <c r="S725" s="13">
        <v>2</v>
      </c>
    </row>
    <row r="726" spans="1:19" ht="22.5" x14ac:dyDescent="0.25">
      <c r="A726" s="32" t="s">
        <v>772</v>
      </c>
      <c r="B726" s="33" t="s">
        <v>2257</v>
      </c>
      <c r="C726" s="32" t="s">
        <v>1</v>
      </c>
      <c r="D726" s="32" t="s">
        <v>3041</v>
      </c>
      <c r="E726" s="34">
        <f t="shared" si="58"/>
        <v>2</v>
      </c>
      <c r="F726" s="35" t="s">
        <v>22</v>
      </c>
      <c r="G726" s="34">
        <f t="shared" si="57"/>
        <v>13.63</v>
      </c>
      <c r="H726" s="36">
        <f t="shared" si="61"/>
        <v>17.04</v>
      </c>
      <c r="I726" s="36">
        <f t="shared" si="59"/>
        <v>34.08</v>
      </c>
      <c r="J726" s="29" t="s">
        <v>3622</v>
      </c>
      <c r="K726" s="37">
        <v>13.63</v>
      </c>
      <c r="M726" s="38">
        <v>13.63</v>
      </c>
      <c r="N726" s="39">
        <f t="shared" si="60"/>
        <v>0.25</v>
      </c>
      <c r="S726" s="13">
        <v>2</v>
      </c>
    </row>
    <row r="727" spans="1:19" ht="22.5" x14ac:dyDescent="0.25">
      <c r="A727" s="32" t="s">
        <v>773</v>
      </c>
      <c r="B727" s="33" t="s">
        <v>2261</v>
      </c>
      <c r="C727" s="32" t="s">
        <v>1</v>
      </c>
      <c r="D727" s="32" t="s">
        <v>3045</v>
      </c>
      <c r="E727" s="34">
        <f t="shared" si="58"/>
        <v>1</v>
      </c>
      <c r="F727" s="35" t="s">
        <v>22</v>
      </c>
      <c r="G727" s="34">
        <f t="shared" si="57"/>
        <v>20.27</v>
      </c>
      <c r="H727" s="36">
        <f t="shared" si="61"/>
        <v>25.34</v>
      </c>
      <c r="I727" s="36">
        <f t="shared" si="59"/>
        <v>25.34</v>
      </c>
      <c r="J727" s="29" t="s">
        <v>3622</v>
      </c>
      <c r="K727" s="37">
        <v>20.27</v>
      </c>
      <c r="M727" s="38">
        <v>20.27</v>
      </c>
      <c r="N727" s="39">
        <f t="shared" si="60"/>
        <v>0.25</v>
      </c>
      <c r="S727" s="13">
        <v>1</v>
      </c>
    </row>
    <row r="728" spans="1:19" ht="22.5" x14ac:dyDescent="0.25">
      <c r="A728" s="32" t="s">
        <v>774</v>
      </c>
      <c r="B728" s="33" t="s">
        <v>2531</v>
      </c>
      <c r="C728" s="32" t="s">
        <v>1</v>
      </c>
      <c r="D728" s="32" t="s">
        <v>3313</v>
      </c>
      <c r="E728" s="34">
        <f t="shared" si="58"/>
        <v>1</v>
      </c>
      <c r="F728" s="35" t="s">
        <v>22</v>
      </c>
      <c r="G728" s="34">
        <f t="shared" si="57"/>
        <v>29.89</v>
      </c>
      <c r="H728" s="36">
        <f t="shared" si="61"/>
        <v>37.36</v>
      </c>
      <c r="I728" s="36">
        <f t="shared" si="59"/>
        <v>37.36</v>
      </c>
      <c r="J728" s="29" t="s">
        <v>3622</v>
      </c>
      <c r="K728" s="37">
        <v>29.89</v>
      </c>
      <c r="M728" s="38">
        <v>29.89</v>
      </c>
      <c r="N728" s="39">
        <f t="shared" si="60"/>
        <v>0.25</v>
      </c>
      <c r="S728" s="13">
        <v>1</v>
      </c>
    </row>
    <row r="729" spans="1:19" ht="22.5" x14ac:dyDescent="0.25">
      <c r="A729" s="32" t="s">
        <v>775</v>
      </c>
      <c r="B729" s="33" t="s">
        <v>2516</v>
      </c>
      <c r="C729" s="32" t="s">
        <v>1</v>
      </c>
      <c r="D729" s="32" t="s">
        <v>3298</v>
      </c>
      <c r="E729" s="34">
        <f t="shared" si="58"/>
        <v>7</v>
      </c>
      <c r="F729" s="35" t="s">
        <v>22</v>
      </c>
      <c r="G729" s="34">
        <f t="shared" si="57"/>
        <v>24.63</v>
      </c>
      <c r="H729" s="36">
        <f t="shared" si="61"/>
        <v>30.79</v>
      </c>
      <c r="I729" s="36">
        <f t="shared" si="59"/>
        <v>215.53</v>
      </c>
      <c r="J729" s="29" t="s">
        <v>3622</v>
      </c>
      <c r="K729" s="37">
        <v>24.63</v>
      </c>
      <c r="M729" s="38">
        <v>24.63</v>
      </c>
      <c r="N729" s="39">
        <f t="shared" si="60"/>
        <v>0.25</v>
      </c>
      <c r="S729" s="13">
        <v>7</v>
      </c>
    </row>
    <row r="730" spans="1:19" ht="22.5" x14ac:dyDescent="0.25">
      <c r="A730" s="32" t="s">
        <v>776</v>
      </c>
      <c r="B730" s="33" t="s">
        <v>2517</v>
      </c>
      <c r="C730" s="32" t="s">
        <v>1</v>
      </c>
      <c r="D730" s="32" t="s">
        <v>3299</v>
      </c>
      <c r="E730" s="34">
        <f t="shared" si="58"/>
        <v>2</v>
      </c>
      <c r="F730" s="35" t="s">
        <v>22</v>
      </c>
      <c r="G730" s="34">
        <f t="shared" si="57"/>
        <v>30.17</v>
      </c>
      <c r="H730" s="36">
        <f t="shared" si="61"/>
        <v>37.71</v>
      </c>
      <c r="I730" s="36">
        <f t="shared" si="59"/>
        <v>75.42</v>
      </c>
      <c r="J730" s="29" t="s">
        <v>3622</v>
      </c>
      <c r="K730" s="37">
        <v>30.17</v>
      </c>
      <c r="M730" s="38">
        <v>30.17</v>
      </c>
      <c r="N730" s="39">
        <f t="shared" si="60"/>
        <v>0.25</v>
      </c>
      <c r="S730" s="13">
        <v>2</v>
      </c>
    </row>
    <row r="731" spans="1:19" ht="22.5" x14ac:dyDescent="0.25">
      <c r="A731" s="32" t="s">
        <v>777</v>
      </c>
      <c r="B731" s="33" t="s">
        <v>2502</v>
      </c>
      <c r="C731" s="32" t="s">
        <v>1</v>
      </c>
      <c r="D731" s="32" t="s">
        <v>3284</v>
      </c>
      <c r="E731" s="34">
        <f t="shared" si="58"/>
        <v>6</v>
      </c>
      <c r="F731" s="35" t="s">
        <v>22</v>
      </c>
      <c r="G731" s="34">
        <f t="shared" si="57"/>
        <v>16.78</v>
      </c>
      <c r="H731" s="36">
        <f t="shared" si="61"/>
        <v>20.98</v>
      </c>
      <c r="I731" s="36">
        <f t="shared" si="59"/>
        <v>125.88</v>
      </c>
      <c r="J731" s="29" t="s">
        <v>3622</v>
      </c>
      <c r="K731" s="37">
        <v>16.78</v>
      </c>
      <c r="M731" s="38">
        <v>16.78</v>
      </c>
      <c r="N731" s="39">
        <f t="shared" si="60"/>
        <v>0.25</v>
      </c>
      <c r="S731" s="13">
        <v>6</v>
      </c>
    </row>
    <row r="732" spans="1:19" ht="22.5" x14ac:dyDescent="0.25">
      <c r="A732" s="32" t="s">
        <v>778</v>
      </c>
      <c r="B732" s="33" t="s">
        <v>2503</v>
      </c>
      <c r="C732" s="32" t="s">
        <v>1</v>
      </c>
      <c r="D732" s="32" t="s">
        <v>3285</v>
      </c>
      <c r="E732" s="34">
        <f t="shared" si="58"/>
        <v>1</v>
      </c>
      <c r="F732" s="35" t="s">
        <v>22</v>
      </c>
      <c r="G732" s="34">
        <f t="shared" si="57"/>
        <v>10.79</v>
      </c>
      <c r="H732" s="36">
        <f t="shared" si="61"/>
        <v>13.49</v>
      </c>
      <c r="I732" s="36">
        <f t="shared" si="59"/>
        <v>13.49</v>
      </c>
      <c r="J732" s="29" t="s">
        <v>3622</v>
      </c>
      <c r="K732" s="37">
        <v>10.79</v>
      </c>
      <c r="M732" s="38">
        <v>10.79</v>
      </c>
      <c r="N732" s="39">
        <f t="shared" si="60"/>
        <v>0.25</v>
      </c>
      <c r="S732" s="13">
        <v>1</v>
      </c>
    </row>
    <row r="733" spans="1:19" ht="22.5" x14ac:dyDescent="0.25">
      <c r="A733" s="32" t="s">
        <v>779</v>
      </c>
      <c r="B733" s="33" t="s">
        <v>2261</v>
      </c>
      <c r="C733" s="32" t="s">
        <v>1</v>
      </c>
      <c r="D733" s="32" t="s">
        <v>3045</v>
      </c>
      <c r="E733" s="34">
        <f t="shared" si="58"/>
        <v>1</v>
      </c>
      <c r="F733" s="35" t="s">
        <v>22</v>
      </c>
      <c r="G733" s="34">
        <f t="shared" ref="G733:G796" si="62">ROUND(K733*(100%-I$7),2)</f>
        <v>20.27</v>
      </c>
      <c r="H733" s="36">
        <f t="shared" si="61"/>
        <v>25.34</v>
      </c>
      <c r="I733" s="36">
        <f t="shared" si="59"/>
        <v>25.34</v>
      </c>
      <c r="J733" s="29" t="s">
        <v>3622</v>
      </c>
      <c r="K733" s="37">
        <v>20.27</v>
      </c>
      <c r="M733" s="38">
        <v>20.27</v>
      </c>
      <c r="N733" s="39">
        <f t="shared" si="60"/>
        <v>0.25</v>
      </c>
      <c r="S733" s="13">
        <v>1</v>
      </c>
    </row>
    <row r="734" spans="1:19" ht="22.5" x14ac:dyDescent="0.25">
      <c r="A734" s="32" t="s">
        <v>780</v>
      </c>
      <c r="B734" s="33" t="s">
        <v>2532</v>
      </c>
      <c r="C734" s="32" t="s">
        <v>1</v>
      </c>
      <c r="D734" s="32" t="s">
        <v>3314</v>
      </c>
      <c r="E734" s="34">
        <f t="shared" si="58"/>
        <v>0.39</v>
      </c>
      <c r="F734" s="35" t="s">
        <v>24</v>
      </c>
      <c r="G734" s="34">
        <f t="shared" si="62"/>
        <v>23.37</v>
      </c>
      <c r="H734" s="36">
        <f t="shared" si="61"/>
        <v>29.21</v>
      </c>
      <c r="I734" s="36">
        <f t="shared" si="59"/>
        <v>11.39</v>
      </c>
      <c r="J734" s="29" t="s">
        <v>3622</v>
      </c>
      <c r="K734" s="37">
        <v>23.37</v>
      </c>
      <c r="M734" s="38">
        <v>23.37</v>
      </c>
      <c r="N734" s="39">
        <f t="shared" si="60"/>
        <v>0.25</v>
      </c>
      <c r="S734" s="13">
        <v>0.39</v>
      </c>
    </row>
    <row r="735" spans="1:19" ht="22.5" x14ac:dyDescent="0.25">
      <c r="A735" s="32" t="s">
        <v>781</v>
      </c>
      <c r="B735" s="33" t="s">
        <v>2533</v>
      </c>
      <c r="C735" s="32" t="s">
        <v>1</v>
      </c>
      <c r="D735" s="32" t="s">
        <v>3315</v>
      </c>
      <c r="E735" s="34">
        <f t="shared" si="58"/>
        <v>17.52</v>
      </c>
      <c r="F735" s="35" t="s">
        <v>24</v>
      </c>
      <c r="G735" s="34">
        <f t="shared" si="62"/>
        <v>45.23</v>
      </c>
      <c r="H735" s="36">
        <f t="shared" si="61"/>
        <v>56.54</v>
      </c>
      <c r="I735" s="36">
        <f t="shared" si="59"/>
        <v>990.58</v>
      </c>
      <c r="J735" s="29" t="s">
        <v>3622</v>
      </c>
      <c r="K735" s="37">
        <v>45.23</v>
      </c>
      <c r="M735" s="38">
        <v>45.23</v>
      </c>
      <c r="N735" s="39">
        <f t="shared" si="60"/>
        <v>0.25</v>
      </c>
      <c r="S735" s="13">
        <v>17.52</v>
      </c>
    </row>
    <row r="736" spans="1:19" ht="22.5" x14ac:dyDescent="0.25">
      <c r="A736" s="32" t="s">
        <v>782</v>
      </c>
      <c r="B736" s="33" t="s">
        <v>2534</v>
      </c>
      <c r="C736" s="32" t="s">
        <v>1</v>
      </c>
      <c r="D736" s="32" t="s">
        <v>3316</v>
      </c>
      <c r="E736" s="34">
        <f t="shared" si="58"/>
        <v>2.87</v>
      </c>
      <c r="F736" s="35" t="s">
        <v>24</v>
      </c>
      <c r="G736" s="34">
        <f t="shared" si="62"/>
        <v>29.67</v>
      </c>
      <c r="H736" s="36">
        <f t="shared" si="61"/>
        <v>37.090000000000003</v>
      </c>
      <c r="I736" s="36">
        <f t="shared" si="59"/>
        <v>106.45</v>
      </c>
      <c r="J736" s="29" t="s">
        <v>3622</v>
      </c>
      <c r="K736" s="37">
        <v>29.67</v>
      </c>
      <c r="M736" s="38">
        <v>29.67</v>
      </c>
      <c r="N736" s="39">
        <f t="shared" si="60"/>
        <v>0.25</v>
      </c>
      <c r="S736" s="13">
        <v>2.87</v>
      </c>
    </row>
    <row r="737" spans="1:19" ht="22.5" x14ac:dyDescent="0.25">
      <c r="A737" s="32" t="s">
        <v>783</v>
      </c>
      <c r="B737" s="33" t="s">
        <v>2523</v>
      </c>
      <c r="C737" s="32" t="s">
        <v>1</v>
      </c>
      <c r="D737" s="32" t="s">
        <v>3305</v>
      </c>
      <c r="E737" s="34">
        <f t="shared" si="58"/>
        <v>3</v>
      </c>
      <c r="F737" s="35" t="s">
        <v>22</v>
      </c>
      <c r="G737" s="34">
        <f t="shared" si="62"/>
        <v>15.31</v>
      </c>
      <c r="H737" s="36">
        <f t="shared" si="61"/>
        <v>19.14</v>
      </c>
      <c r="I737" s="36">
        <f t="shared" si="59"/>
        <v>57.42</v>
      </c>
      <c r="J737" s="29" t="s">
        <v>3622</v>
      </c>
      <c r="K737" s="37">
        <v>15.31</v>
      </c>
      <c r="M737" s="38">
        <v>15.31</v>
      </c>
      <c r="N737" s="39">
        <f t="shared" si="60"/>
        <v>0.25</v>
      </c>
      <c r="S737" s="13">
        <v>3</v>
      </c>
    </row>
    <row r="738" spans="1:19" ht="22.5" x14ac:dyDescent="0.25">
      <c r="A738" s="32" t="s">
        <v>784</v>
      </c>
      <c r="B738" s="33" t="s">
        <v>2251</v>
      </c>
      <c r="C738" s="32" t="s">
        <v>1</v>
      </c>
      <c r="D738" s="32" t="s">
        <v>3035</v>
      </c>
      <c r="E738" s="34">
        <f t="shared" si="58"/>
        <v>2</v>
      </c>
      <c r="F738" s="35" t="s">
        <v>22</v>
      </c>
      <c r="G738" s="34">
        <f t="shared" si="62"/>
        <v>13.86</v>
      </c>
      <c r="H738" s="36">
        <f t="shared" si="61"/>
        <v>17.329999999999998</v>
      </c>
      <c r="I738" s="36">
        <f t="shared" si="59"/>
        <v>34.659999999999997</v>
      </c>
      <c r="J738" s="29" t="s">
        <v>3622</v>
      </c>
      <c r="K738" s="37">
        <v>13.86</v>
      </c>
      <c r="M738" s="38">
        <v>13.86</v>
      </c>
      <c r="N738" s="39">
        <f t="shared" si="60"/>
        <v>0.25</v>
      </c>
      <c r="S738" s="13">
        <v>2</v>
      </c>
    </row>
    <row r="739" spans="1:19" x14ac:dyDescent="0.25">
      <c r="A739" s="32" t="s">
        <v>785</v>
      </c>
      <c r="B739" s="33" t="s">
        <v>2535</v>
      </c>
      <c r="C739" s="32" t="s">
        <v>2930</v>
      </c>
      <c r="D739" s="32" t="s">
        <v>3317</v>
      </c>
      <c r="E739" s="34">
        <f t="shared" si="58"/>
        <v>1</v>
      </c>
      <c r="F739" s="35" t="s">
        <v>22</v>
      </c>
      <c r="G739" s="34">
        <f t="shared" si="62"/>
        <v>10441.41</v>
      </c>
      <c r="H739" s="36">
        <f t="shared" si="61"/>
        <v>13051.76</v>
      </c>
      <c r="I739" s="36">
        <f t="shared" si="59"/>
        <v>13051.76</v>
      </c>
      <c r="J739" s="29" t="s">
        <v>3622</v>
      </c>
      <c r="K739" s="37">
        <v>10441.41</v>
      </c>
      <c r="M739" s="38">
        <v>10441.41</v>
      </c>
      <c r="N739" s="39">
        <f t="shared" si="60"/>
        <v>0.25</v>
      </c>
      <c r="S739" s="13">
        <v>1</v>
      </c>
    </row>
    <row r="740" spans="1:19" ht="22.5" x14ac:dyDescent="0.25">
      <c r="A740" s="32" t="s">
        <v>786</v>
      </c>
      <c r="B740" s="33" t="s">
        <v>2529</v>
      </c>
      <c r="C740" s="32" t="s">
        <v>1</v>
      </c>
      <c r="D740" s="32" t="s">
        <v>3311</v>
      </c>
      <c r="E740" s="34">
        <f t="shared" ref="E740:E803" si="63">S740</f>
        <v>1</v>
      </c>
      <c r="F740" s="35" t="s">
        <v>22</v>
      </c>
      <c r="G740" s="34">
        <f t="shared" si="62"/>
        <v>180.01</v>
      </c>
      <c r="H740" s="36">
        <f t="shared" si="61"/>
        <v>225.01</v>
      </c>
      <c r="I740" s="36">
        <f t="shared" si="59"/>
        <v>225.01</v>
      </c>
      <c r="J740" s="29" t="s">
        <v>3622</v>
      </c>
      <c r="K740" s="37">
        <v>180.01</v>
      </c>
      <c r="M740" s="38">
        <v>180.01</v>
      </c>
      <c r="N740" s="39">
        <f t="shared" si="60"/>
        <v>0.25</v>
      </c>
      <c r="S740" s="13">
        <v>1</v>
      </c>
    </row>
    <row r="741" spans="1:19" x14ac:dyDescent="0.25">
      <c r="A741" s="32" t="s">
        <v>787</v>
      </c>
      <c r="B741" s="33" t="s">
        <v>2527</v>
      </c>
      <c r="C741" s="32" t="s">
        <v>2930</v>
      </c>
      <c r="D741" s="32" t="s">
        <v>3309</v>
      </c>
      <c r="E741" s="34">
        <f t="shared" si="63"/>
        <v>1</v>
      </c>
      <c r="F741" s="35" t="s">
        <v>22</v>
      </c>
      <c r="G741" s="34">
        <f t="shared" si="62"/>
        <v>1944.24</v>
      </c>
      <c r="H741" s="36">
        <f t="shared" si="61"/>
        <v>2430.3000000000002</v>
      </c>
      <c r="I741" s="36">
        <f t="shared" si="59"/>
        <v>2430.3000000000002</v>
      </c>
      <c r="J741" s="29" t="s">
        <v>3622</v>
      </c>
      <c r="K741" s="37">
        <v>1944.24</v>
      </c>
      <c r="M741" s="38">
        <v>1944.24</v>
      </c>
      <c r="N741" s="39">
        <f t="shared" si="60"/>
        <v>0.25</v>
      </c>
      <c r="S741" s="13">
        <v>1</v>
      </c>
    </row>
    <row r="742" spans="1:19" ht="22.5" x14ac:dyDescent="0.25">
      <c r="A742" s="32" t="s">
        <v>788</v>
      </c>
      <c r="B742" s="33" t="s">
        <v>2530</v>
      </c>
      <c r="C742" s="32" t="s">
        <v>2930</v>
      </c>
      <c r="D742" s="32" t="s">
        <v>3312</v>
      </c>
      <c r="E742" s="34">
        <f t="shared" si="63"/>
        <v>1</v>
      </c>
      <c r="F742" s="35" t="s">
        <v>22</v>
      </c>
      <c r="G742" s="34">
        <f t="shared" si="62"/>
        <v>687.21</v>
      </c>
      <c r="H742" s="36">
        <f t="shared" si="61"/>
        <v>859.01</v>
      </c>
      <c r="I742" s="36">
        <f t="shared" si="59"/>
        <v>859.01</v>
      </c>
      <c r="J742" s="29" t="s">
        <v>3622</v>
      </c>
      <c r="K742" s="37">
        <v>687.21</v>
      </c>
      <c r="M742" s="38">
        <v>687.21</v>
      </c>
      <c r="N742" s="39">
        <f t="shared" si="60"/>
        <v>0.25</v>
      </c>
      <c r="S742" s="13">
        <v>1</v>
      </c>
    </row>
    <row r="743" spans="1:19" ht="22.5" x14ac:dyDescent="0.25">
      <c r="A743" s="32" t="s">
        <v>789</v>
      </c>
      <c r="B743" s="33" t="s">
        <v>2509</v>
      </c>
      <c r="C743" s="32" t="s">
        <v>1</v>
      </c>
      <c r="D743" s="32" t="s">
        <v>3291</v>
      </c>
      <c r="E743" s="34">
        <f t="shared" si="63"/>
        <v>2</v>
      </c>
      <c r="F743" s="35" t="s">
        <v>22</v>
      </c>
      <c r="G743" s="34">
        <f t="shared" si="62"/>
        <v>123.6</v>
      </c>
      <c r="H743" s="36">
        <f t="shared" si="61"/>
        <v>154.5</v>
      </c>
      <c r="I743" s="36">
        <f t="shared" si="59"/>
        <v>309</v>
      </c>
      <c r="J743" s="29" t="s">
        <v>3622</v>
      </c>
      <c r="K743" s="37">
        <v>123.6</v>
      </c>
      <c r="M743" s="38">
        <v>123.6</v>
      </c>
      <c r="N743" s="39">
        <f t="shared" si="60"/>
        <v>0.25</v>
      </c>
      <c r="S743" s="13">
        <v>2</v>
      </c>
    </row>
    <row r="744" spans="1:19" ht="22.5" x14ac:dyDescent="0.25">
      <c r="A744" s="32" t="s">
        <v>790</v>
      </c>
      <c r="B744" s="33" t="s">
        <v>2521</v>
      </c>
      <c r="C744" s="32" t="s">
        <v>1</v>
      </c>
      <c r="D744" s="32" t="s">
        <v>3303</v>
      </c>
      <c r="E744" s="34">
        <f t="shared" si="63"/>
        <v>3</v>
      </c>
      <c r="F744" s="35" t="s">
        <v>22</v>
      </c>
      <c r="G744" s="34">
        <f t="shared" si="62"/>
        <v>91.56</v>
      </c>
      <c r="H744" s="36">
        <f t="shared" si="61"/>
        <v>114.45</v>
      </c>
      <c r="I744" s="36">
        <f t="shared" si="59"/>
        <v>343.35</v>
      </c>
      <c r="J744" s="29" t="s">
        <v>3622</v>
      </c>
      <c r="K744" s="37">
        <v>91.56</v>
      </c>
      <c r="M744" s="38">
        <v>91.56</v>
      </c>
      <c r="N744" s="39">
        <f t="shared" si="60"/>
        <v>0.25</v>
      </c>
      <c r="S744" s="13">
        <v>3</v>
      </c>
    </row>
    <row r="745" spans="1:19" ht="22.5" x14ac:dyDescent="0.25">
      <c r="A745" s="32" t="s">
        <v>791</v>
      </c>
      <c r="B745" s="33" t="s">
        <v>2510</v>
      </c>
      <c r="C745" s="32" t="s">
        <v>1</v>
      </c>
      <c r="D745" s="32" t="s">
        <v>3292</v>
      </c>
      <c r="E745" s="34">
        <f t="shared" si="63"/>
        <v>2</v>
      </c>
      <c r="F745" s="35" t="s">
        <v>22</v>
      </c>
      <c r="G745" s="34">
        <f t="shared" si="62"/>
        <v>152.16999999999999</v>
      </c>
      <c r="H745" s="36">
        <f t="shared" si="61"/>
        <v>190.21</v>
      </c>
      <c r="I745" s="36">
        <f t="shared" si="59"/>
        <v>380.42</v>
      </c>
      <c r="J745" s="29" t="s">
        <v>3622</v>
      </c>
      <c r="K745" s="37">
        <v>152.16999999999999</v>
      </c>
      <c r="M745" s="38">
        <v>152.16999999999999</v>
      </c>
      <c r="N745" s="39">
        <f t="shared" si="60"/>
        <v>0.25</v>
      </c>
      <c r="S745" s="13">
        <v>2</v>
      </c>
    </row>
    <row r="746" spans="1:19" ht="22.5" x14ac:dyDescent="0.25">
      <c r="A746" s="32" t="s">
        <v>792</v>
      </c>
      <c r="B746" s="33" t="s">
        <v>2511</v>
      </c>
      <c r="C746" s="32" t="s">
        <v>1</v>
      </c>
      <c r="D746" s="32" t="s">
        <v>3293</v>
      </c>
      <c r="E746" s="34">
        <f t="shared" si="63"/>
        <v>1</v>
      </c>
      <c r="F746" s="35" t="s">
        <v>22</v>
      </c>
      <c r="G746" s="34">
        <f t="shared" si="62"/>
        <v>112.01</v>
      </c>
      <c r="H746" s="36">
        <f t="shared" si="61"/>
        <v>140.01</v>
      </c>
      <c r="I746" s="36">
        <f t="shared" si="59"/>
        <v>140.01</v>
      </c>
      <c r="J746" s="29" t="s">
        <v>3622</v>
      </c>
      <c r="K746" s="37">
        <v>112.01</v>
      </c>
      <c r="M746" s="38">
        <v>112.01</v>
      </c>
      <c r="N746" s="39">
        <f t="shared" si="60"/>
        <v>0.25</v>
      </c>
      <c r="S746" s="13">
        <v>1</v>
      </c>
    </row>
    <row r="747" spans="1:19" ht="22.5" x14ac:dyDescent="0.25">
      <c r="A747" s="32" t="s">
        <v>793</v>
      </c>
      <c r="B747" s="33" t="s">
        <v>2512</v>
      </c>
      <c r="C747" s="32" t="s">
        <v>2930</v>
      </c>
      <c r="D747" s="32" t="s">
        <v>3294</v>
      </c>
      <c r="E747" s="34">
        <f t="shared" si="63"/>
        <v>2</v>
      </c>
      <c r="F747" s="35" t="s">
        <v>22</v>
      </c>
      <c r="G747" s="34">
        <f t="shared" si="62"/>
        <v>52.84</v>
      </c>
      <c r="H747" s="36">
        <f t="shared" si="61"/>
        <v>66.05</v>
      </c>
      <c r="I747" s="36">
        <f t="shared" si="59"/>
        <v>132.1</v>
      </c>
      <c r="J747" s="29" t="s">
        <v>3622</v>
      </c>
      <c r="K747" s="37">
        <v>52.84</v>
      </c>
      <c r="M747" s="38">
        <v>52.84</v>
      </c>
      <c r="N747" s="39">
        <f t="shared" si="60"/>
        <v>0.25</v>
      </c>
      <c r="S747" s="13">
        <v>2</v>
      </c>
    </row>
    <row r="748" spans="1:19" ht="33.75" x14ac:dyDescent="0.25">
      <c r="A748" s="32" t="s">
        <v>794</v>
      </c>
      <c r="B748" s="33" t="s">
        <v>2253</v>
      </c>
      <c r="C748" s="32" t="s">
        <v>1</v>
      </c>
      <c r="D748" s="32" t="s">
        <v>3037</v>
      </c>
      <c r="E748" s="34">
        <f t="shared" si="63"/>
        <v>2</v>
      </c>
      <c r="F748" s="35" t="s">
        <v>22</v>
      </c>
      <c r="G748" s="34">
        <f t="shared" si="62"/>
        <v>6.93</v>
      </c>
      <c r="H748" s="36">
        <f t="shared" si="61"/>
        <v>8.66</v>
      </c>
      <c r="I748" s="36">
        <f t="shared" si="59"/>
        <v>17.32</v>
      </c>
      <c r="J748" s="29" t="s">
        <v>3622</v>
      </c>
      <c r="K748" s="37">
        <v>6.93</v>
      </c>
      <c r="M748" s="38">
        <v>6.93</v>
      </c>
      <c r="N748" s="39">
        <f t="shared" si="60"/>
        <v>0.25</v>
      </c>
      <c r="S748" s="13">
        <v>2</v>
      </c>
    </row>
    <row r="749" spans="1:19" ht="22.5" x14ac:dyDescent="0.25">
      <c r="A749" s="32" t="s">
        <v>795</v>
      </c>
      <c r="B749" s="33" t="s">
        <v>2249</v>
      </c>
      <c r="C749" s="32" t="s">
        <v>1</v>
      </c>
      <c r="D749" s="32" t="s">
        <v>3033</v>
      </c>
      <c r="E749" s="34">
        <f t="shared" si="63"/>
        <v>1</v>
      </c>
      <c r="F749" s="35" t="s">
        <v>22</v>
      </c>
      <c r="G749" s="34">
        <f t="shared" si="62"/>
        <v>10.1</v>
      </c>
      <c r="H749" s="36">
        <f t="shared" si="61"/>
        <v>12.63</v>
      </c>
      <c r="I749" s="36">
        <f t="shared" si="59"/>
        <v>12.63</v>
      </c>
      <c r="J749" s="29" t="s">
        <v>3622</v>
      </c>
      <c r="K749" s="37">
        <v>10.1</v>
      </c>
      <c r="M749" s="38">
        <v>10.1</v>
      </c>
      <c r="N749" s="39">
        <f t="shared" si="60"/>
        <v>0.25</v>
      </c>
      <c r="S749" s="13">
        <v>1</v>
      </c>
    </row>
    <row r="750" spans="1:19" ht="22.5" x14ac:dyDescent="0.25">
      <c r="A750" s="32" t="s">
        <v>796</v>
      </c>
      <c r="B750" s="33" t="s">
        <v>2261</v>
      </c>
      <c r="C750" s="32" t="s">
        <v>1</v>
      </c>
      <c r="D750" s="32" t="s">
        <v>3045</v>
      </c>
      <c r="E750" s="34">
        <f t="shared" si="63"/>
        <v>1</v>
      </c>
      <c r="F750" s="35" t="s">
        <v>22</v>
      </c>
      <c r="G750" s="34">
        <f t="shared" si="62"/>
        <v>20.27</v>
      </c>
      <c r="H750" s="36">
        <f t="shared" si="61"/>
        <v>25.34</v>
      </c>
      <c r="I750" s="36">
        <f t="shared" si="59"/>
        <v>25.34</v>
      </c>
      <c r="J750" s="29" t="s">
        <v>3622</v>
      </c>
      <c r="K750" s="37">
        <v>20.27</v>
      </c>
      <c r="M750" s="38">
        <v>20.27</v>
      </c>
      <c r="N750" s="39">
        <f t="shared" si="60"/>
        <v>0.25</v>
      </c>
      <c r="S750" s="13">
        <v>1</v>
      </c>
    </row>
    <row r="751" spans="1:19" ht="22.5" x14ac:dyDescent="0.25">
      <c r="A751" s="32" t="s">
        <v>797</v>
      </c>
      <c r="B751" s="33" t="s">
        <v>2531</v>
      </c>
      <c r="C751" s="32" t="s">
        <v>1</v>
      </c>
      <c r="D751" s="32" t="s">
        <v>3313</v>
      </c>
      <c r="E751" s="34">
        <f t="shared" si="63"/>
        <v>1</v>
      </c>
      <c r="F751" s="35" t="s">
        <v>22</v>
      </c>
      <c r="G751" s="34">
        <f t="shared" si="62"/>
        <v>29.89</v>
      </c>
      <c r="H751" s="36">
        <f t="shared" si="61"/>
        <v>37.36</v>
      </c>
      <c r="I751" s="36">
        <f t="shared" si="59"/>
        <v>37.36</v>
      </c>
      <c r="J751" s="29" t="s">
        <v>3622</v>
      </c>
      <c r="K751" s="37">
        <v>29.89</v>
      </c>
      <c r="M751" s="38">
        <v>29.89</v>
      </c>
      <c r="N751" s="39">
        <f t="shared" si="60"/>
        <v>0.25</v>
      </c>
      <c r="S751" s="13">
        <v>1</v>
      </c>
    </row>
    <row r="752" spans="1:19" ht="22.5" x14ac:dyDescent="0.25">
      <c r="A752" s="32" t="s">
        <v>798</v>
      </c>
      <c r="B752" s="33" t="s">
        <v>2516</v>
      </c>
      <c r="C752" s="32" t="s">
        <v>1</v>
      </c>
      <c r="D752" s="32" t="s">
        <v>3298</v>
      </c>
      <c r="E752" s="34">
        <f t="shared" si="63"/>
        <v>7</v>
      </c>
      <c r="F752" s="35" t="s">
        <v>22</v>
      </c>
      <c r="G752" s="34">
        <f t="shared" si="62"/>
        <v>24.63</v>
      </c>
      <c r="H752" s="36">
        <f t="shared" si="61"/>
        <v>30.79</v>
      </c>
      <c r="I752" s="36">
        <f t="shared" si="59"/>
        <v>215.53</v>
      </c>
      <c r="J752" s="29" t="s">
        <v>3622</v>
      </c>
      <c r="K752" s="37">
        <v>24.63</v>
      </c>
      <c r="M752" s="38">
        <v>24.63</v>
      </c>
      <c r="N752" s="39">
        <f t="shared" si="60"/>
        <v>0.25</v>
      </c>
      <c r="S752" s="13">
        <v>7</v>
      </c>
    </row>
    <row r="753" spans="1:19" ht="22.5" x14ac:dyDescent="0.25">
      <c r="A753" s="32" t="s">
        <v>799</v>
      </c>
      <c r="B753" s="33" t="s">
        <v>2517</v>
      </c>
      <c r="C753" s="32" t="s">
        <v>1</v>
      </c>
      <c r="D753" s="32" t="s">
        <v>3299</v>
      </c>
      <c r="E753" s="34">
        <f t="shared" si="63"/>
        <v>2</v>
      </c>
      <c r="F753" s="35" t="s">
        <v>22</v>
      </c>
      <c r="G753" s="34">
        <f t="shared" si="62"/>
        <v>30.17</v>
      </c>
      <c r="H753" s="36">
        <f t="shared" si="61"/>
        <v>37.71</v>
      </c>
      <c r="I753" s="36">
        <f t="shared" si="59"/>
        <v>75.42</v>
      </c>
      <c r="J753" s="29" t="s">
        <v>3622</v>
      </c>
      <c r="K753" s="37">
        <v>30.17</v>
      </c>
      <c r="M753" s="38">
        <v>30.17</v>
      </c>
      <c r="N753" s="39">
        <f t="shared" si="60"/>
        <v>0.25</v>
      </c>
      <c r="S753" s="13">
        <v>2</v>
      </c>
    </row>
    <row r="754" spans="1:19" ht="22.5" x14ac:dyDescent="0.25">
      <c r="A754" s="32" t="s">
        <v>800</v>
      </c>
      <c r="B754" s="33" t="s">
        <v>2502</v>
      </c>
      <c r="C754" s="32" t="s">
        <v>1</v>
      </c>
      <c r="D754" s="32" t="s">
        <v>3284</v>
      </c>
      <c r="E754" s="34">
        <f t="shared" si="63"/>
        <v>5</v>
      </c>
      <c r="F754" s="35" t="s">
        <v>22</v>
      </c>
      <c r="G754" s="34">
        <f t="shared" si="62"/>
        <v>16.78</v>
      </c>
      <c r="H754" s="36">
        <f t="shared" si="61"/>
        <v>20.98</v>
      </c>
      <c r="I754" s="36">
        <f t="shared" si="59"/>
        <v>104.9</v>
      </c>
      <c r="J754" s="29" t="s">
        <v>3622</v>
      </c>
      <c r="K754" s="37">
        <v>16.78</v>
      </c>
      <c r="M754" s="38">
        <v>16.78</v>
      </c>
      <c r="N754" s="39">
        <f t="shared" si="60"/>
        <v>0.25</v>
      </c>
      <c r="S754" s="13">
        <v>5</v>
      </c>
    </row>
    <row r="755" spans="1:19" ht="22.5" x14ac:dyDescent="0.25">
      <c r="A755" s="32" t="s">
        <v>801</v>
      </c>
      <c r="B755" s="33" t="s">
        <v>2503</v>
      </c>
      <c r="C755" s="32" t="s">
        <v>1</v>
      </c>
      <c r="D755" s="32" t="s">
        <v>3285</v>
      </c>
      <c r="E755" s="34">
        <f t="shared" si="63"/>
        <v>1</v>
      </c>
      <c r="F755" s="35" t="s">
        <v>22</v>
      </c>
      <c r="G755" s="34">
        <f t="shared" si="62"/>
        <v>10.79</v>
      </c>
      <c r="H755" s="36">
        <f t="shared" si="61"/>
        <v>13.49</v>
      </c>
      <c r="I755" s="36">
        <f t="shared" si="59"/>
        <v>13.49</v>
      </c>
      <c r="J755" s="29" t="s">
        <v>3622</v>
      </c>
      <c r="K755" s="37">
        <v>10.79</v>
      </c>
      <c r="M755" s="38">
        <v>10.79</v>
      </c>
      <c r="N755" s="39">
        <f t="shared" si="60"/>
        <v>0.25</v>
      </c>
      <c r="S755" s="13">
        <v>1</v>
      </c>
    </row>
    <row r="756" spans="1:19" ht="22.5" x14ac:dyDescent="0.25">
      <c r="A756" s="32" t="s">
        <v>802</v>
      </c>
      <c r="B756" s="33" t="s">
        <v>2261</v>
      </c>
      <c r="C756" s="32" t="s">
        <v>1</v>
      </c>
      <c r="D756" s="32" t="s">
        <v>3045</v>
      </c>
      <c r="E756" s="34">
        <f t="shared" si="63"/>
        <v>1</v>
      </c>
      <c r="F756" s="35" t="s">
        <v>22</v>
      </c>
      <c r="G756" s="34">
        <f t="shared" si="62"/>
        <v>20.27</v>
      </c>
      <c r="H756" s="36">
        <f t="shared" si="61"/>
        <v>25.34</v>
      </c>
      <c r="I756" s="36">
        <f t="shared" si="59"/>
        <v>25.34</v>
      </c>
      <c r="J756" s="29" t="s">
        <v>3622</v>
      </c>
      <c r="K756" s="37">
        <v>20.27</v>
      </c>
      <c r="M756" s="38">
        <v>20.27</v>
      </c>
      <c r="N756" s="39">
        <f t="shared" si="60"/>
        <v>0.25</v>
      </c>
      <c r="S756" s="13">
        <v>1</v>
      </c>
    </row>
    <row r="757" spans="1:19" ht="22.5" x14ac:dyDescent="0.25">
      <c r="A757" s="32" t="s">
        <v>803</v>
      </c>
      <c r="B757" s="33" t="s">
        <v>2532</v>
      </c>
      <c r="C757" s="32" t="s">
        <v>1</v>
      </c>
      <c r="D757" s="32" t="s">
        <v>3314</v>
      </c>
      <c r="E757" s="34">
        <f t="shared" si="63"/>
        <v>0.41</v>
      </c>
      <c r="F757" s="35" t="s">
        <v>24</v>
      </c>
      <c r="G757" s="34">
        <f t="shared" si="62"/>
        <v>23.37</v>
      </c>
      <c r="H757" s="36">
        <f t="shared" si="61"/>
        <v>29.21</v>
      </c>
      <c r="I757" s="36">
        <f t="shared" si="59"/>
        <v>11.98</v>
      </c>
      <c r="J757" s="29" t="s">
        <v>3622</v>
      </c>
      <c r="K757" s="37">
        <v>23.37</v>
      </c>
      <c r="M757" s="38">
        <v>23.37</v>
      </c>
      <c r="N757" s="39">
        <f t="shared" si="60"/>
        <v>0.25</v>
      </c>
      <c r="S757" s="13">
        <v>0.41</v>
      </c>
    </row>
    <row r="758" spans="1:19" ht="22.5" x14ac:dyDescent="0.25">
      <c r="A758" s="32" t="s">
        <v>804</v>
      </c>
      <c r="B758" s="33" t="s">
        <v>2533</v>
      </c>
      <c r="C758" s="32" t="s">
        <v>1</v>
      </c>
      <c r="D758" s="32" t="s">
        <v>3315</v>
      </c>
      <c r="E758" s="34">
        <f t="shared" si="63"/>
        <v>10.85</v>
      </c>
      <c r="F758" s="35" t="s">
        <v>24</v>
      </c>
      <c r="G758" s="34">
        <f t="shared" si="62"/>
        <v>45.23</v>
      </c>
      <c r="H758" s="36">
        <f t="shared" si="61"/>
        <v>56.54</v>
      </c>
      <c r="I758" s="36">
        <f t="shared" si="59"/>
        <v>613.46</v>
      </c>
      <c r="J758" s="29" t="s">
        <v>3622</v>
      </c>
      <c r="K758" s="37">
        <v>45.23</v>
      </c>
      <c r="M758" s="38">
        <v>45.23</v>
      </c>
      <c r="N758" s="39">
        <f t="shared" si="60"/>
        <v>0.25</v>
      </c>
      <c r="S758" s="13">
        <v>10.85</v>
      </c>
    </row>
    <row r="759" spans="1:19" ht="22.5" x14ac:dyDescent="0.25">
      <c r="A759" s="32" t="s">
        <v>805</v>
      </c>
      <c r="B759" s="33" t="s">
        <v>2534</v>
      </c>
      <c r="C759" s="32" t="s">
        <v>1</v>
      </c>
      <c r="D759" s="32" t="s">
        <v>3316</v>
      </c>
      <c r="E759" s="34">
        <f t="shared" si="63"/>
        <v>2.65</v>
      </c>
      <c r="F759" s="35" t="s">
        <v>24</v>
      </c>
      <c r="G759" s="34">
        <f t="shared" si="62"/>
        <v>29.67</v>
      </c>
      <c r="H759" s="36">
        <f>ROUND(G759*(1+I$5),2)</f>
        <v>37.090000000000003</v>
      </c>
      <c r="I759" s="36">
        <f t="shared" si="59"/>
        <v>98.29</v>
      </c>
      <c r="J759" s="29" t="s">
        <v>3622</v>
      </c>
      <c r="K759" s="37">
        <v>29.67</v>
      </c>
      <c r="M759" s="38">
        <v>29.67</v>
      </c>
      <c r="N759" s="39">
        <f t="shared" si="60"/>
        <v>0.25</v>
      </c>
      <c r="S759" s="13">
        <v>2.65</v>
      </c>
    </row>
    <row r="760" spans="1:19" ht="22.5" x14ac:dyDescent="0.25">
      <c r="A760" s="32" t="s">
        <v>806</v>
      </c>
      <c r="B760" s="33" t="s">
        <v>2245</v>
      </c>
      <c r="C760" s="32" t="s">
        <v>1</v>
      </c>
      <c r="D760" s="32" t="s">
        <v>3029</v>
      </c>
      <c r="E760" s="34">
        <f t="shared" si="63"/>
        <v>2.54</v>
      </c>
      <c r="F760" s="35" t="s">
        <v>24</v>
      </c>
      <c r="G760" s="34">
        <f t="shared" si="62"/>
        <v>25.16</v>
      </c>
      <c r="H760" s="36">
        <f>ROUND(G760*(1+I$5),2)</f>
        <v>31.45</v>
      </c>
      <c r="I760" s="36">
        <f t="shared" si="59"/>
        <v>79.88</v>
      </c>
      <c r="J760" s="29" t="s">
        <v>3622</v>
      </c>
      <c r="K760" s="37">
        <v>25.16</v>
      </c>
      <c r="M760" s="38">
        <v>25.16</v>
      </c>
      <c r="N760" s="39">
        <f t="shared" si="60"/>
        <v>0.25</v>
      </c>
      <c r="S760" s="13">
        <v>2.54</v>
      </c>
    </row>
    <row r="761" spans="1:19" ht="22.5" x14ac:dyDescent="0.25">
      <c r="A761" s="32" t="s">
        <v>807</v>
      </c>
      <c r="B761" s="33" t="s">
        <v>2251</v>
      </c>
      <c r="C761" s="32" t="s">
        <v>1</v>
      </c>
      <c r="D761" s="32" t="s">
        <v>3035</v>
      </c>
      <c r="E761" s="34">
        <f t="shared" si="63"/>
        <v>1</v>
      </c>
      <c r="F761" s="35" t="s">
        <v>22</v>
      </c>
      <c r="G761" s="34">
        <f t="shared" si="62"/>
        <v>13.86</v>
      </c>
      <c r="H761" s="36">
        <f t="shared" si="61"/>
        <v>17.329999999999998</v>
      </c>
      <c r="I761" s="36">
        <f t="shared" si="59"/>
        <v>17.329999999999998</v>
      </c>
      <c r="J761" s="29" t="s">
        <v>3622</v>
      </c>
      <c r="K761" s="37">
        <v>13.86</v>
      </c>
      <c r="M761" s="38">
        <v>13.86</v>
      </c>
      <c r="N761" s="39">
        <f t="shared" si="60"/>
        <v>0.25</v>
      </c>
      <c r="S761" s="13">
        <v>1</v>
      </c>
    </row>
    <row r="762" spans="1:19" ht="22.5" x14ac:dyDescent="0.25">
      <c r="A762" s="32" t="s">
        <v>808</v>
      </c>
      <c r="B762" s="33" t="s">
        <v>2523</v>
      </c>
      <c r="C762" s="32" t="s">
        <v>1</v>
      </c>
      <c r="D762" s="32" t="s">
        <v>3305</v>
      </c>
      <c r="E762" s="34">
        <f t="shared" si="63"/>
        <v>3</v>
      </c>
      <c r="F762" s="35" t="s">
        <v>22</v>
      </c>
      <c r="G762" s="34">
        <f t="shared" si="62"/>
        <v>15.31</v>
      </c>
      <c r="H762" s="36">
        <f t="shared" si="61"/>
        <v>19.14</v>
      </c>
      <c r="I762" s="36">
        <f t="shared" si="59"/>
        <v>57.42</v>
      </c>
      <c r="J762" s="29" t="s">
        <v>3622</v>
      </c>
      <c r="K762" s="37">
        <v>15.31</v>
      </c>
      <c r="M762" s="38">
        <v>15.31</v>
      </c>
      <c r="N762" s="39">
        <f t="shared" si="60"/>
        <v>0.25</v>
      </c>
      <c r="S762" s="13">
        <v>3</v>
      </c>
    </row>
    <row r="763" spans="1:19" x14ac:dyDescent="0.25">
      <c r="A763" s="32" t="s">
        <v>809</v>
      </c>
      <c r="B763" s="33" t="s">
        <v>2535</v>
      </c>
      <c r="C763" s="32" t="s">
        <v>2930</v>
      </c>
      <c r="D763" s="32" t="s">
        <v>3317</v>
      </c>
      <c r="E763" s="34">
        <f t="shared" si="63"/>
        <v>1</v>
      </c>
      <c r="F763" s="35" t="s">
        <v>22</v>
      </c>
      <c r="G763" s="34">
        <f t="shared" si="62"/>
        <v>10441.41</v>
      </c>
      <c r="H763" s="36">
        <f t="shared" si="61"/>
        <v>13051.76</v>
      </c>
      <c r="I763" s="36">
        <f t="shared" si="59"/>
        <v>13051.76</v>
      </c>
      <c r="J763" s="29" t="s">
        <v>3622</v>
      </c>
      <c r="K763" s="37">
        <v>10441.41</v>
      </c>
      <c r="M763" s="38">
        <v>10441.41</v>
      </c>
      <c r="N763" s="39">
        <f t="shared" si="60"/>
        <v>0.25</v>
      </c>
      <c r="S763" s="13">
        <v>1</v>
      </c>
    </row>
    <row r="764" spans="1:19" ht="22.5" x14ac:dyDescent="0.25">
      <c r="A764" s="32" t="s">
        <v>810</v>
      </c>
      <c r="B764" s="33" t="s">
        <v>2529</v>
      </c>
      <c r="C764" s="32" t="s">
        <v>1</v>
      </c>
      <c r="D764" s="32" t="s">
        <v>3311</v>
      </c>
      <c r="E764" s="34">
        <f t="shared" si="63"/>
        <v>1</v>
      </c>
      <c r="F764" s="35" t="s">
        <v>22</v>
      </c>
      <c r="G764" s="34">
        <f t="shared" si="62"/>
        <v>180.01</v>
      </c>
      <c r="H764" s="36">
        <f t="shared" si="61"/>
        <v>225.01</v>
      </c>
      <c r="I764" s="36">
        <f t="shared" si="59"/>
        <v>225.01</v>
      </c>
      <c r="J764" s="29" t="s">
        <v>3622</v>
      </c>
      <c r="K764" s="37">
        <v>180.01</v>
      </c>
      <c r="M764" s="38">
        <v>180.01</v>
      </c>
      <c r="N764" s="39">
        <f t="shared" si="60"/>
        <v>0.25</v>
      </c>
      <c r="S764" s="13">
        <v>1</v>
      </c>
    </row>
    <row r="765" spans="1:19" x14ac:dyDescent="0.25">
      <c r="A765" s="32" t="s">
        <v>811</v>
      </c>
      <c r="B765" s="33" t="s">
        <v>2527</v>
      </c>
      <c r="C765" s="32" t="s">
        <v>2930</v>
      </c>
      <c r="D765" s="32" t="s">
        <v>3309</v>
      </c>
      <c r="E765" s="34">
        <f t="shared" si="63"/>
        <v>1</v>
      </c>
      <c r="F765" s="35" t="s">
        <v>22</v>
      </c>
      <c r="G765" s="34">
        <f t="shared" si="62"/>
        <v>1944.24</v>
      </c>
      <c r="H765" s="36">
        <f t="shared" si="61"/>
        <v>2430.3000000000002</v>
      </c>
      <c r="I765" s="36">
        <f t="shared" si="59"/>
        <v>2430.3000000000002</v>
      </c>
      <c r="J765" s="29" t="s">
        <v>3622</v>
      </c>
      <c r="K765" s="37">
        <v>1944.24</v>
      </c>
      <c r="M765" s="38">
        <v>1944.24</v>
      </c>
      <c r="N765" s="39">
        <f t="shared" si="60"/>
        <v>0.25</v>
      </c>
      <c r="S765" s="13">
        <v>1</v>
      </c>
    </row>
    <row r="766" spans="1:19" ht="22.5" x14ac:dyDescent="0.25">
      <c r="A766" s="32" t="s">
        <v>812</v>
      </c>
      <c r="B766" s="33" t="s">
        <v>2530</v>
      </c>
      <c r="C766" s="32" t="s">
        <v>2930</v>
      </c>
      <c r="D766" s="32" t="s">
        <v>3312</v>
      </c>
      <c r="E766" s="34">
        <f t="shared" si="63"/>
        <v>1</v>
      </c>
      <c r="F766" s="35" t="s">
        <v>22</v>
      </c>
      <c r="G766" s="34">
        <f t="shared" si="62"/>
        <v>687.21</v>
      </c>
      <c r="H766" s="36">
        <f t="shared" si="61"/>
        <v>859.01</v>
      </c>
      <c r="I766" s="36">
        <f t="shared" si="59"/>
        <v>859.01</v>
      </c>
      <c r="J766" s="29" t="s">
        <v>3622</v>
      </c>
      <c r="K766" s="37">
        <v>687.21</v>
      </c>
      <c r="M766" s="38">
        <v>687.21</v>
      </c>
      <c r="N766" s="39">
        <f t="shared" si="60"/>
        <v>0.25</v>
      </c>
      <c r="S766" s="13">
        <v>1</v>
      </c>
    </row>
    <row r="767" spans="1:19" ht="22.5" x14ac:dyDescent="0.25">
      <c r="A767" s="32" t="s">
        <v>813</v>
      </c>
      <c r="B767" s="33" t="s">
        <v>2509</v>
      </c>
      <c r="C767" s="32" t="s">
        <v>1</v>
      </c>
      <c r="D767" s="32" t="s">
        <v>3291</v>
      </c>
      <c r="E767" s="34">
        <f t="shared" si="63"/>
        <v>2</v>
      </c>
      <c r="F767" s="35" t="s">
        <v>22</v>
      </c>
      <c r="G767" s="34">
        <f t="shared" si="62"/>
        <v>123.6</v>
      </c>
      <c r="H767" s="36">
        <f t="shared" si="61"/>
        <v>154.5</v>
      </c>
      <c r="I767" s="36">
        <f t="shared" si="59"/>
        <v>309</v>
      </c>
      <c r="J767" s="29" t="s">
        <v>3622</v>
      </c>
      <c r="K767" s="37">
        <v>123.6</v>
      </c>
      <c r="M767" s="38">
        <v>123.6</v>
      </c>
      <c r="N767" s="39">
        <f t="shared" si="60"/>
        <v>0.25</v>
      </c>
      <c r="S767" s="13">
        <v>2</v>
      </c>
    </row>
    <row r="768" spans="1:19" ht="22.5" x14ac:dyDescent="0.25">
      <c r="A768" s="32" t="s">
        <v>814</v>
      </c>
      <c r="B768" s="33" t="s">
        <v>2521</v>
      </c>
      <c r="C768" s="32" t="s">
        <v>1</v>
      </c>
      <c r="D768" s="32" t="s">
        <v>3303</v>
      </c>
      <c r="E768" s="34">
        <f t="shared" si="63"/>
        <v>3</v>
      </c>
      <c r="F768" s="35" t="s">
        <v>22</v>
      </c>
      <c r="G768" s="34">
        <f t="shared" si="62"/>
        <v>91.56</v>
      </c>
      <c r="H768" s="36">
        <f t="shared" si="61"/>
        <v>114.45</v>
      </c>
      <c r="I768" s="36">
        <f t="shared" si="59"/>
        <v>343.35</v>
      </c>
      <c r="J768" s="29" t="s">
        <v>3622</v>
      </c>
      <c r="K768" s="37">
        <v>91.56</v>
      </c>
      <c r="M768" s="38">
        <v>91.56</v>
      </c>
      <c r="N768" s="39">
        <f t="shared" si="60"/>
        <v>0.25</v>
      </c>
      <c r="S768" s="13">
        <v>3</v>
      </c>
    </row>
    <row r="769" spans="1:19" ht="22.5" x14ac:dyDescent="0.25">
      <c r="A769" s="32" t="s">
        <v>815</v>
      </c>
      <c r="B769" s="33" t="s">
        <v>2510</v>
      </c>
      <c r="C769" s="32" t="s">
        <v>1</v>
      </c>
      <c r="D769" s="32" t="s">
        <v>3292</v>
      </c>
      <c r="E769" s="34">
        <f t="shared" si="63"/>
        <v>3</v>
      </c>
      <c r="F769" s="35" t="s">
        <v>22</v>
      </c>
      <c r="G769" s="34">
        <f t="shared" si="62"/>
        <v>152.16999999999999</v>
      </c>
      <c r="H769" s="36">
        <f t="shared" si="61"/>
        <v>190.21</v>
      </c>
      <c r="I769" s="36">
        <f t="shared" si="59"/>
        <v>570.63</v>
      </c>
      <c r="J769" s="29" t="s">
        <v>3622</v>
      </c>
      <c r="K769" s="37">
        <v>152.16999999999999</v>
      </c>
      <c r="M769" s="38">
        <v>152.16999999999999</v>
      </c>
      <c r="N769" s="39">
        <f t="shared" si="60"/>
        <v>0.25</v>
      </c>
      <c r="S769" s="13">
        <v>3</v>
      </c>
    </row>
    <row r="770" spans="1:19" ht="22.5" x14ac:dyDescent="0.25">
      <c r="A770" s="32" t="s">
        <v>816</v>
      </c>
      <c r="B770" s="33" t="s">
        <v>2512</v>
      </c>
      <c r="C770" s="32" t="s">
        <v>2930</v>
      </c>
      <c r="D770" s="32" t="s">
        <v>3294</v>
      </c>
      <c r="E770" s="34">
        <f t="shared" si="63"/>
        <v>1</v>
      </c>
      <c r="F770" s="35" t="s">
        <v>22</v>
      </c>
      <c r="G770" s="34">
        <f t="shared" si="62"/>
        <v>52.84</v>
      </c>
      <c r="H770" s="36">
        <f t="shared" si="61"/>
        <v>66.05</v>
      </c>
      <c r="I770" s="36">
        <f t="shared" si="59"/>
        <v>66.05</v>
      </c>
      <c r="J770" s="29" t="s">
        <v>3622</v>
      </c>
      <c r="K770" s="37">
        <v>52.84</v>
      </c>
      <c r="M770" s="38">
        <v>52.84</v>
      </c>
      <c r="N770" s="39">
        <f t="shared" si="60"/>
        <v>0.25</v>
      </c>
      <c r="S770" s="13">
        <v>1</v>
      </c>
    </row>
    <row r="771" spans="1:19" ht="22.5" x14ac:dyDescent="0.25">
      <c r="A771" s="32" t="s">
        <v>817</v>
      </c>
      <c r="B771" s="33" t="s">
        <v>2249</v>
      </c>
      <c r="C771" s="32" t="s">
        <v>1</v>
      </c>
      <c r="D771" s="32" t="s">
        <v>3033</v>
      </c>
      <c r="E771" s="34">
        <f t="shared" si="63"/>
        <v>1</v>
      </c>
      <c r="F771" s="35" t="s">
        <v>22</v>
      </c>
      <c r="G771" s="34">
        <f t="shared" si="62"/>
        <v>10.1</v>
      </c>
      <c r="H771" s="36">
        <f t="shared" si="61"/>
        <v>12.63</v>
      </c>
      <c r="I771" s="36">
        <f t="shared" si="59"/>
        <v>12.63</v>
      </c>
      <c r="J771" s="29" t="s">
        <v>3622</v>
      </c>
      <c r="K771" s="37">
        <v>10.1</v>
      </c>
      <c r="M771" s="38">
        <v>10.1</v>
      </c>
      <c r="N771" s="39">
        <f t="shared" si="60"/>
        <v>0.25</v>
      </c>
      <c r="S771" s="13">
        <v>1</v>
      </c>
    </row>
    <row r="772" spans="1:19" ht="22.5" x14ac:dyDescent="0.25">
      <c r="A772" s="32" t="s">
        <v>818</v>
      </c>
      <c r="B772" s="33" t="s">
        <v>2261</v>
      </c>
      <c r="C772" s="32" t="s">
        <v>1</v>
      </c>
      <c r="D772" s="32" t="s">
        <v>3045</v>
      </c>
      <c r="E772" s="34">
        <f t="shared" si="63"/>
        <v>1</v>
      </c>
      <c r="F772" s="35" t="s">
        <v>22</v>
      </c>
      <c r="G772" s="34">
        <f t="shared" si="62"/>
        <v>20.27</v>
      </c>
      <c r="H772" s="36">
        <f t="shared" si="61"/>
        <v>25.34</v>
      </c>
      <c r="I772" s="36">
        <f t="shared" si="59"/>
        <v>25.34</v>
      </c>
      <c r="J772" s="29" t="s">
        <v>3622</v>
      </c>
      <c r="K772" s="37">
        <v>20.27</v>
      </c>
      <c r="M772" s="38">
        <v>20.27</v>
      </c>
      <c r="N772" s="39">
        <f t="shared" si="60"/>
        <v>0.25</v>
      </c>
      <c r="S772" s="13">
        <v>1</v>
      </c>
    </row>
    <row r="773" spans="1:19" ht="22.5" x14ac:dyDescent="0.25">
      <c r="A773" s="32" t="s">
        <v>819</v>
      </c>
      <c r="B773" s="33" t="s">
        <v>2531</v>
      </c>
      <c r="C773" s="32" t="s">
        <v>1</v>
      </c>
      <c r="D773" s="32" t="s">
        <v>3313</v>
      </c>
      <c r="E773" s="34">
        <f t="shared" si="63"/>
        <v>1</v>
      </c>
      <c r="F773" s="35" t="s">
        <v>22</v>
      </c>
      <c r="G773" s="34">
        <f t="shared" si="62"/>
        <v>29.89</v>
      </c>
      <c r="H773" s="36">
        <f t="shared" si="61"/>
        <v>37.36</v>
      </c>
      <c r="I773" s="36">
        <f t="shared" si="59"/>
        <v>37.36</v>
      </c>
      <c r="J773" s="29" t="s">
        <v>3622</v>
      </c>
      <c r="K773" s="37">
        <v>29.89</v>
      </c>
      <c r="M773" s="38">
        <v>29.89</v>
      </c>
      <c r="N773" s="39">
        <f t="shared" si="60"/>
        <v>0.25</v>
      </c>
      <c r="S773" s="13">
        <v>1</v>
      </c>
    </row>
    <row r="774" spans="1:19" ht="22.5" x14ac:dyDescent="0.25">
      <c r="A774" s="32" t="s">
        <v>820</v>
      </c>
      <c r="B774" s="33" t="s">
        <v>2516</v>
      </c>
      <c r="C774" s="32" t="s">
        <v>1</v>
      </c>
      <c r="D774" s="32" t="s">
        <v>3298</v>
      </c>
      <c r="E774" s="34">
        <f t="shared" si="63"/>
        <v>9</v>
      </c>
      <c r="F774" s="35" t="s">
        <v>22</v>
      </c>
      <c r="G774" s="34">
        <f t="shared" si="62"/>
        <v>24.63</v>
      </c>
      <c r="H774" s="36">
        <f t="shared" si="61"/>
        <v>30.79</v>
      </c>
      <c r="I774" s="36">
        <f t="shared" si="59"/>
        <v>277.11</v>
      </c>
      <c r="J774" s="29" t="s">
        <v>3622</v>
      </c>
      <c r="K774" s="37">
        <v>24.63</v>
      </c>
      <c r="M774" s="38">
        <v>24.63</v>
      </c>
      <c r="N774" s="39">
        <f t="shared" si="60"/>
        <v>0.25</v>
      </c>
      <c r="S774" s="13">
        <v>9</v>
      </c>
    </row>
    <row r="775" spans="1:19" ht="22.5" x14ac:dyDescent="0.25">
      <c r="A775" s="32" t="s">
        <v>821</v>
      </c>
      <c r="B775" s="33" t="s">
        <v>2517</v>
      </c>
      <c r="C775" s="32" t="s">
        <v>1</v>
      </c>
      <c r="D775" s="32" t="s">
        <v>3299</v>
      </c>
      <c r="E775" s="34">
        <f t="shared" si="63"/>
        <v>2</v>
      </c>
      <c r="F775" s="35" t="s">
        <v>22</v>
      </c>
      <c r="G775" s="34">
        <f t="shared" si="62"/>
        <v>30.17</v>
      </c>
      <c r="H775" s="36">
        <f t="shared" si="61"/>
        <v>37.71</v>
      </c>
      <c r="I775" s="36">
        <f t="shared" si="59"/>
        <v>75.42</v>
      </c>
      <c r="J775" s="29" t="s">
        <v>3622</v>
      </c>
      <c r="K775" s="37">
        <v>30.17</v>
      </c>
      <c r="M775" s="38">
        <v>30.17</v>
      </c>
      <c r="N775" s="39">
        <f t="shared" si="60"/>
        <v>0.25</v>
      </c>
      <c r="S775" s="13">
        <v>2</v>
      </c>
    </row>
    <row r="776" spans="1:19" ht="22.5" x14ac:dyDescent="0.25">
      <c r="A776" s="32" t="s">
        <v>822</v>
      </c>
      <c r="B776" s="33" t="s">
        <v>2502</v>
      </c>
      <c r="C776" s="32" t="s">
        <v>1</v>
      </c>
      <c r="D776" s="32" t="s">
        <v>3284</v>
      </c>
      <c r="E776" s="34">
        <f t="shared" si="63"/>
        <v>6</v>
      </c>
      <c r="F776" s="35" t="s">
        <v>22</v>
      </c>
      <c r="G776" s="34">
        <f t="shared" si="62"/>
        <v>16.78</v>
      </c>
      <c r="H776" s="36">
        <f t="shared" si="61"/>
        <v>20.98</v>
      </c>
      <c r="I776" s="36">
        <f t="shared" si="59"/>
        <v>125.88</v>
      </c>
      <c r="J776" s="29" t="s">
        <v>3622</v>
      </c>
      <c r="K776" s="37">
        <v>16.78</v>
      </c>
      <c r="M776" s="38">
        <v>16.78</v>
      </c>
      <c r="N776" s="39">
        <f t="shared" si="60"/>
        <v>0.25</v>
      </c>
      <c r="S776" s="13">
        <v>6</v>
      </c>
    </row>
    <row r="777" spans="1:19" ht="22.5" x14ac:dyDescent="0.25">
      <c r="A777" s="32" t="s">
        <v>823</v>
      </c>
      <c r="B777" s="33" t="s">
        <v>2503</v>
      </c>
      <c r="C777" s="32" t="s">
        <v>1</v>
      </c>
      <c r="D777" s="32" t="s">
        <v>3285</v>
      </c>
      <c r="E777" s="34">
        <f t="shared" si="63"/>
        <v>1</v>
      </c>
      <c r="F777" s="35" t="s">
        <v>22</v>
      </c>
      <c r="G777" s="34">
        <f t="shared" si="62"/>
        <v>10.79</v>
      </c>
      <c r="H777" s="36">
        <f t="shared" si="61"/>
        <v>13.49</v>
      </c>
      <c r="I777" s="36">
        <f t="shared" si="59"/>
        <v>13.49</v>
      </c>
      <c r="J777" s="29" t="s">
        <v>3622</v>
      </c>
      <c r="K777" s="37">
        <v>10.79</v>
      </c>
      <c r="M777" s="38">
        <v>10.79</v>
      </c>
      <c r="N777" s="39">
        <f t="shared" si="60"/>
        <v>0.25</v>
      </c>
      <c r="S777" s="13">
        <v>1</v>
      </c>
    </row>
    <row r="778" spans="1:19" ht="22.5" x14ac:dyDescent="0.25">
      <c r="A778" s="32" t="s">
        <v>824</v>
      </c>
      <c r="B778" s="33" t="s">
        <v>2261</v>
      </c>
      <c r="C778" s="32" t="s">
        <v>1</v>
      </c>
      <c r="D778" s="32" t="s">
        <v>3045</v>
      </c>
      <c r="E778" s="34">
        <f t="shared" si="63"/>
        <v>1</v>
      </c>
      <c r="F778" s="35" t="s">
        <v>22</v>
      </c>
      <c r="G778" s="34">
        <f t="shared" si="62"/>
        <v>20.27</v>
      </c>
      <c r="H778" s="36">
        <f t="shared" si="61"/>
        <v>25.34</v>
      </c>
      <c r="I778" s="36">
        <f t="shared" si="59"/>
        <v>25.34</v>
      </c>
      <c r="J778" s="29" t="s">
        <v>3622</v>
      </c>
      <c r="K778" s="37">
        <v>20.27</v>
      </c>
      <c r="M778" s="38">
        <v>20.27</v>
      </c>
      <c r="N778" s="39">
        <f t="shared" si="60"/>
        <v>0.25</v>
      </c>
      <c r="S778" s="13">
        <v>1</v>
      </c>
    </row>
    <row r="779" spans="1:19" ht="22.5" x14ac:dyDescent="0.25">
      <c r="A779" s="32" t="s">
        <v>825</v>
      </c>
      <c r="B779" s="33" t="s">
        <v>2532</v>
      </c>
      <c r="C779" s="32" t="s">
        <v>1</v>
      </c>
      <c r="D779" s="32" t="s">
        <v>3314</v>
      </c>
      <c r="E779" s="34">
        <f t="shared" si="63"/>
        <v>0.4</v>
      </c>
      <c r="F779" s="35" t="s">
        <v>24</v>
      </c>
      <c r="G779" s="34">
        <f t="shared" si="62"/>
        <v>23.37</v>
      </c>
      <c r="H779" s="36">
        <f t="shared" si="61"/>
        <v>29.21</v>
      </c>
      <c r="I779" s="36">
        <f t="shared" si="59"/>
        <v>11.68</v>
      </c>
      <c r="J779" s="29" t="s">
        <v>3622</v>
      </c>
      <c r="K779" s="37">
        <v>23.37</v>
      </c>
      <c r="M779" s="38">
        <v>23.37</v>
      </c>
      <c r="N779" s="39">
        <f t="shared" si="60"/>
        <v>0.25</v>
      </c>
      <c r="S779" s="13">
        <v>0.4</v>
      </c>
    </row>
    <row r="780" spans="1:19" ht="22.5" x14ac:dyDescent="0.25">
      <c r="A780" s="32" t="s">
        <v>826</v>
      </c>
      <c r="B780" s="33" t="s">
        <v>2533</v>
      </c>
      <c r="C780" s="32" t="s">
        <v>1</v>
      </c>
      <c r="D780" s="32" t="s">
        <v>3315</v>
      </c>
      <c r="E780" s="34">
        <f t="shared" si="63"/>
        <v>11.77</v>
      </c>
      <c r="F780" s="35" t="s">
        <v>24</v>
      </c>
      <c r="G780" s="34">
        <f t="shared" si="62"/>
        <v>45.23</v>
      </c>
      <c r="H780" s="36">
        <f t="shared" si="61"/>
        <v>56.54</v>
      </c>
      <c r="I780" s="36">
        <f t="shared" si="59"/>
        <v>665.48</v>
      </c>
      <c r="J780" s="29" t="s">
        <v>3622</v>
      </c>
      <c r="K780" s="37">
        <v>45.23</v>
      </c>
      <c r="M780" s="38">
        <v>45.23</v>
      </c>
      <c r="N780" s="39">
        <f t="shared" si="60"/>
        <v>0.25</v>
      </c>
      <c r="S780" s="13">
        <v>11.77</v>
      </c>
    </row>
    <row r="781" spans="1:19" ht="22.5" x14ac:dyDescent="0.25">
      <c r="A781" s="32" t="s">
        <v>827</v>
      </c>
      <c r="B781" s="33" t="s">
        <v>2534</v>
      </c>
      <c r="C781" s="32" t="s">
        <v>1</v>
      </c>
      <c r="D781" s="32" t="s">
        <v>3316</v>
      </c>
      <c r="E781" s="34">
        <f t="shared" si="63"/>
        <v>2.02</v>
      </c>
      <c r="F781" s="35" t="s">
        <v>24</v>
      </c>
      <c r="G781" s="34">
        <f t="shared" si="62"/>
        <v>29.67</v>
      </c>
      <c r="H781" s="36">
        <f t="shared" si="61"/>
        <v>37.090000000000003</v>
      </c>
      <c r="I781" s="36">
        <f t="shared" ref="I781:I844" si="64">ROUND(E781*H781,2)</f>
        <v>74.92</v>
      </c>
      <c r="J781" s="29" t="s">
        <v>3622</v>
      </c>
      <c r="K781" s="37">
        <v>29.67</v>
      </c>
      <c r="M781" s="38">
        <v>29.67</v>
      </c>
      <c r="N781" s="39">
        <f t="shared" ref="N781:N844" si="65">ROUND(H781/G781,3)-1</f>
        <v>0.25</v>
      </c>
      <c r="S781" s="13">
        <v>2.02</v>
      </c>
    </row>
    <row r="782" spans="1:19" ht="22.5" x14ac:dyDescent="0.25">
      <c r="A782" s="32" t="s">
        <v>828</v>
      </c>
      <c r="B782" s="33" t="s">
        <v>2511</v>
      </c>
      <c r="C782" s="32" t="s">
        <v>1</v>
      </c>
      <c r="D782" s="32" t="s">
        <v>3293</v>
      </c>
      <c r="E782" s="34">
        <f t="shared" si="63"/>
        <v>1</v>
      </c>
      <c r="F782" s="35" t="s">
        <v>22</v>
      </c>
      <c r="G782" s="34">
        <f t="shared" si="62"/>
        <v>112.01</v>
      </c>
      <c r="H782" s="36">
        <f t="shared" ref="H782:H844" si="66">ROUND(G782*(1+I$5),2)</f>
        <v>140.01</v>
      </c>
      <c r="I782" s="36">
        <f t="shared" si="64"/>
        <v>140.01</v>
      </c>
      <c r="J782" s="29" t="s">
        <v>3622</v>
      </c>
      <c r="K782" s="37">
        <v>112.01</v>
      </c>
      <c r="M782" s="38">
        <v>112.01</v>
      </c>
      <c r="N782" s="39">
        <f t="shared" si="65"/>
        <v>0.25</v>
      </c>
      <c r="S782" s="13">
        <v>1</v>
      </c>
    </row>
    <row r="783" spans="1:19" ht="22.5" x14ac:dyDescent="0.25">
      <c r="A783" s="32" t="s">
        <v>829</v>
      </c>
      <c r="B783" s="33" t="s">
        <v>2523</v>
      </c>
      <c r="C783" s="32" t="s">
        <v>1</v>
      </c>
      <c r="D783" s="32" t="s">
        <v>3305</v>
      </c>
      <c r="E783" s="34">
        <f t="shared" si="63"/>
        <v>3</v>
      </c>
      <c r="F783" s="35" t="s">
        <v>22</v>
      </c>
      <c r="G783" s="34">
        <f t="shared" si="62"/>
        <v>15.31</v>
      </c>
      <c r="H783" s="36">
        <f t="shared" si="66"/>
        <v>19.14</v>
      </c>
      <c r="I783" s="36">
        <f t="shared" si="64"/>
        <v>57.42</v>
      </c>
      <c r="J783" s="29" t="s">
        <v>3622</v>
      </c>
      <c r="K783" s="37">
        <v>15.31</v>
      </c>
      <c r="M783" s="38">
        <v>15.31</v>
      </c>
      <c r="N783" s="39">
        <f t="shared" si="65"/>
        <v>0.25</v>
      </c>
      <c r="S783" s="13">
        <v>3</v>
      </c>
    </row>
    <row r="784" spans="1:19" ht="22.5" x14ac:dyDescent="0.25">
      <c r="A784" s="32" t="s">
        <v>830</v>
      </c>
      <c r="B784" s="33" t="s">
        <v>2251</v>
      </c>
      <c r="C784" s="32" t="s">
        <v>1</v>
      </c>
      <c r="D784" s="32" t="s">
        <v>3035</v>
      </c>
      <c r="E784" s="34">
        <f t="shared" si="63"/>
        <v>1</v>
      </c>
      <c r="F784" s="35" t="s">
        <v>22</v>
      </c>
      <c r="G784" s="34">
        <f t="shared" si="62"/>
        <v>13.86</v>
      </c>
      <c r="H784" s="36">
        <f t="shared" si="66"/>
        <v>17.329999999999998</v>
      </c>
      <c r="I784" s="36">
        <f t="shared" si="64"/>
        <v>17.329999999999998</v>
      </c>
      <c r="J784" s="29" t="s">
        <v>3622</v>
      </c>
      <c r="K784" s="37">
        <v>13.86</v>
      </c>
      <c r="M784" s="38">
        <v>13.86</v>
      </c>
      <c r="N784" s="39">
        <f t="shared" si="65"/>
        <v>0.25</v>
      </c>
      <c r="S784" s="13">
        <v>1</v>
      </c>
    </row>
    <row r="785" spans="1:19" x14ac:dyDescent="0.25">
      <c r="A785" s="32" t="s">
        <v>831</v>
      </c>
      <c r="B785" s="33" t="s">
        <v>2535</v>
      </c>
      <c r="C785" s="32" t="s">
        <v>2930</v>
      </c>
      <c r="D785" s="32" t="s">
        <v>3317</v>
      </c>
      <c r="E785" s="34">
        <f t="shared" si="63"/>
        <v>1</v>
      </c>
      <c r="F785" s="35" t="s">
        <v>22</v>
      </c>
      <c r="G785" s="34">
        <f t="shared" si="62"/>
        <v>10441.41</v>
      </c>
      <c r="H785" s="36">
        <f t="shared" si="66"/>
        <v>13051.76</v>
      </c>
      <c r="I785" s="36">
        <f t="shared" si="64"/>
        <v>13051.76</v>
      </c>
      <c r="J785" s="29" t="s">
        <v>3622</v>
      </c>
      <c r="K785" s="37">
        <v>10441.41</v>
      </c>
      <c r="M785" s="38">
        <v>10441.41</v>
      </c>
      <c r="N785" s="39">
        <f t="shared" si="65"/>
        <v>0.25</v>
      </c>
      <c r="S785" s="13">
        <v>1</v>
      </c>
    </row>
    <row r="786" spans="1:19" ht="22.5" x14ac:dyDescent="0.25">
      <c r="A786" s="32" t="s">
        <v>832</v>
      </c>
      <c r="B786" s="33" t="s">
        <v>2529</v>
      </c>
      <c r="C786" s="32" t="s">
        <v>1</v>
      </c>
      <c r="D786" s="32" t="s">
        <v>3311</v>
      </c>
      <c r="E786" s="34">
        <f t="shared" si="63"/>
        <v>1</v>
      </c>
      <c r="F786" s="35" t="s">
        <v>22</v>
      </c>
      <c r="G786" s="34">
        <f t="shared" si="62"/>
        <v>180.01</v>
      </c>
      <c r="H786" s="36">
        <f t="shared" si="66"/>
        <v>225.01</v>
      </c>
      <c r="I786" s="36">
        <f t="shared" si="64"/>
        <v>225.01</v>
      </c>
      <c r="J786" s="29" t="s">
        <v>3622</v>
      </c>
      <c r="K786" s="37">
        <v>180.01</v>
      </c>
      <c r="M786" s="38">
        <v>180.01</v>
      </c>
      <c r="N786" s="39">
        <f t="shared" si="65"/>
        <v>0.25</v>
      </c>
      <c r="S786" s="13">
        <v>1</v>
      </c>
    </row>
    <row r="787" spans="1:19" x14ac:dyDescent="0.25">
      <c r="A787" s="32" t="s">
        <v>833</v>
      </c>
      <c r="B787" s="33" t="s">
        <v>2527</v>
      </c>
      <c r="C787" s="32" t="s">
        <v>2930</v>
      </c>
      <c r="D787" s="32" t="s">
        <v>3309</v>
      </c>
      <c r="E787" s="34">
        <f t="shared" si="63"/>
        <v>1</v>
      </c>
      <c r="F787" s="35" t="s">
        <v>22</v>
      </c>
      <c r="G787" s="34">
        <f t="shared" si="62"/>
        <v>1944.24</v>
      </c>
      <c r="H787" s="36">
        <f t="shared" si="66"/>
        <v>2430.3000000000002</v>
      </c>
      <c r="I787" s="36">
        <f t="shared" si="64"/>
        <v>2430.3000000000002</v>
      </c>
      <c r="J787" s="29" t="s">
        <v>3622</v>
      </c>
      <c r="K787" s="37">
        <v>1944.24</v>
      </c>
      <c r="M787" s="38">
        <v>1944.24</v>
      </c>
      <c r="N787" s="39">
        <f t="shared" si="65"/>
        <v>0.25</v>
      </c>
      <c r="S787" s="13">
        <v>1</v>
      </c>
    </row>
    <row r="788" spans="1:19" ht="22.5" x14ac:dyDescent="0.25">
      <c r="A788" s="32" t="s">
        <v>834</v>
      </c>
      <c r="B788" s="33" t="s">
        <v>2530</v>
      </c>
      <c r="C788" s="32" t="s">
        <v>2930</v>
      </c>
      <c r="D788" s="32" t="s">
        <v>3312</v>
      </c>
      <c r="E788" s="34">
        <f t="shared" si="63"/>
        <v>1</v>
      </c>
      <c r="F788" s="35" t="s">
        <v>22</v>
      </c>
      <c r="G788" s="34">
        <f t="shared" si="62"/>
        <v>687.21</v>
      </c>
      <c r="H788" s="36">
        <f t="shared" si="66"/>
        <v>859.01</v>
      </c>
      <c r="I788" s="36">
        <f t="shared" si="64"/>
        <v>859.01</v>
      </c>
      <c r="J788" s="29" t="s">
        <v>3622</v>
      </c>
      <c r="K788" s="37">
        <v>687.21</v>
      </c>
      <c r="M788" s="38">
        <v>687.21</v>
      </c>
      <c r="N788" s="39">
        <f t="shared" si="65"/>
        <v>0.25</v>
      </c>
      <c r="S788" s="13">
        <v>1</v>
      </c>
    </row>
    <row r="789" spans="1:19" ht="22.5" x14ac:dyDescent="0.25">
      <c r="A789" s="32" t="s">
        <v>835</v>
      </c>
      <c r="B789" s="33" t="s">
        <v>2509</v>
      </c>
      <c r="C789" s="32" t="s">
        <v>1</v>
      </c>
      <c r="D789" s="32" t="s">
        <v>3291</v>
      </c>
      <c r="E789" s="34">
        <f t="shared" si="63"/>
        <v>2</v>
      </c>
      <c r="F789" s="35" t="s">
        <v>22</v>
      </c>
      <c r="G789" s="34">
        <f t="shared" si="62"/>
        <v>123.6</v>
      </c>
      <c r="H789" s="36">
        <f t="shared" si="66"/>
        <v>154.5</v>
      </c>
      <c r="I789" s="36">
        <f t="shared" si="64"/>
        <v>309</v>
      </c>
      <c r="J789" s="29" t="s">
        <v>3622</v>
      </c>
      <c r="K789" s="37">
        <v>123.6</v>
      </c>
      <c r="M789" s="38">
        <v>123.6</v>
      </c>
      <c r="N789" s="39">
        <f t="shared" si="65"/>
        <v>0.25</v>
      </c>
      <c r="S789" s="13">
        <v>2</v>
      </c>
    </row>
    <row r="790" spans="1:19" ht="22.5" x14ac:dyDescent="0.25">
      <c r="A790" s="32" t="s">
        <v>836</v>
      </c>
      <c r="B790" s="33" t="s">
        <v>2521</v>
      </c>
      <c r="C790" s="32" t="s">
        <v>1</v>
      </c>
      <c r="D790" s="32" t="s">
        <v>3303</v>
      </c>
      <c r="E790" s="34">
        <f t="shared" si="63"/>
        <v>3</v>
      </c>
      <c r="F790" s="35" t="s">
        <v>22</v>
      </c>
      <c r="G790" s="34">
        <f t="shared" si="62"/>
        <v>91.56</v>
      </c>
      <c r="H790" s="36">
        <f t="shared" si="66"/>
        <v>114.45</v>
      </c>
      <c r="I790" s="36">
        <f t="shared" si="64"/>
        <v>343.35</v>
      </c>
      <c r="J790" s="29" t="s">
        <v>3622</v>
      </c>
      <c r="K790" s="37">
        <v>91.56</v>
      </c>
      <c r="M790" s="38">
        <v>91.56</v>
      </c>
      <c r="N790" s="39">
        <f t="shared" si="65"/>
        <v>0.25</v>
      </c>
      <c r="S790" s="13">
        <v>3</v>
      </c>
    </row>
    <row r="791" spans="1:19" ht="22.5" x14ac:dyDescent="0.25">
      <c r="A791" s="32" t="s">
        <v>837</v>
      </c>
      <c r="B791" s="33" t="s">
        <v>2510</v>
      </c>
      <c r="C791" s="32" t="s">
        <v>1</v>
      </c>
      <c r="D791" s="32" t="s">
        <v>3292</v>
      </c>
      <c r="E791" s="34">
        <f t="shared" si="63"/>
        <v>2</v>
      </c>
      <c r="F791" s="35" t="s">
        <v>22</v>
      </c>
      <c r="G791" s="34">
        <f t="shared" si="62"/>
        <v>152.16999999999999</v>
      </c>
      <c r="H791" s="36">
        <f t="shared" si="66"/>
        <v>190.21</v>
      </c>
      <c r="I791" s="36">
        <f t="shared" si="64"/>
        <v>380.42</v>
      </c>
      <c r="J791" s="29" t="s">
        <v>3622</v>
      </c>
      <c r="K791" s="37">
        <v>152.16999999999999</v>
      </c>
      <c r="M791" s="38">
        <v>152.16999999999999</v>
      </c>
      <c r="N791" s="39">
        <f t="shared" si="65"/>
        <v>0.25</v>
      </c>
      <c r="S791" s="13">
        <v>2</v>
      </c>
    </row>
    <row r="792" spans="1:19" ht="22.5" x14ac:dyDescent="0.25">
      <c r="A792" s="32" t="s">
        <v>838</v>
      </c>
      <c r="B792" s="33" t="s">
        <v>2511</v>
      </c>
      <c r="C792" s="32" t="s">
        <v>1</v>
      </c>
      <c r="D792" s="32" t="s">
        <v>3293</v>
      </c>
      <c r="E792" s="34">
        <f t="shared" si="63"/>
        <v>2</v>
      </c>
      <c r="F792" s="35" t="s">
        <v>22</v>
      </c>
      <c r="G792" s="34">
        <f t="shared" si="62"/>
        <v>112.01</v>
      </c>
      <c r="H792" s="36">
        <f t="shared" si="66"/>
        <v>140.01</v>
      </c>
      <c r="I792" s="36">
        <f t="shared" si="64"/>
        <v>280.02</v>
      </c>
      <c r="J792" s="29" t="s">
        <v>3622</v>
      </c>
      <c r="K792" s="37">
        <v>112.01</v>
      </c>
      <c r="M792" s="38">
        <v>112.01</v>
      </c>
      <c r="N792" s="39">
        <f t="shared" si="65"/>
        <v>0.25</v>
      </c>
      <c r="S792" s="13">
        <v>2</v>
      </c>
    </row>
    <row r="793" spans="1:19" ht="22.5" x14ac:dyDescent="0.25">
      <c r="A793" s="32" t="s">
        <v>839</v>
      </c>
      <c r="B793" s="33" t="s">
        <v>2512</v>
      </c>
      <c r="C793" s="32" t="s">
        <v>2930</v>
      </c>
      <c r="D793" s="32" t="s">
        <v>3294</v>
      </c>
      <c r="E793" s="34">
        <f t="shared" si="63"/>
        <v>1</v>
      </c>
      <c r="F793" s="35" t="s">
        <v>22</v>
      </c>
      <c r="G793" s="34">
        <f t="shared" si="62"/>
        <v>52.84</v>
      </c>
      <c r="H793" s="36">
        <f t="shared" si="66"/>
        <v>66.05</v>
      </c>
      <c r="I793" s="36">
        <f t="shared" si="64"/>
        <v>66.05</v>
      </c>
      <c r="J793" s="29" t="s">
        <v>3622</v>
      </c>
      <c r="K793" s="37">
        <v>52.84</v>
      </c>
      <c r="M793" s="38">
        <v>52.84</v>
      </c>
      <c r="N793" s="39">
        <f t="shared" si="65"/>
        <v>0.25</v>
      </c>
      <c r="S793" s="13">
        <v>1</v>
      </c>
    </row>
    <row r="794" spans="1:19" ht="22.5" x14ac:dyDescent="0.25">
      <c r="A794" s="32" t="s">
        <v>840</v>
      </c>
      <c r="B794" s="33" t="s">
        <v>2261</v>
      </c>
      <c r="C794" s="32" t="s">
        <v>1</v>
      </c>
      <c r="D794" s="32" t="s">
        <v>3045</v>
      </c>
      <c r="E794" s="34">
        <f t="shared" si="63"/>
        <v>1</v>
      </c>
      <c r="F794" s="35" t="s">
        <v>22</v>
      </c>
      <c r="G794" s="34">
        <f t="shared" si="62"/>
        <v>20.27</v>
      </c>
      <c r="H794" s="36">
        <f t="shared" si="66"/>
        <v>25.34</v>
      </c>
      <c r="I794" s="36">
        <f t="shared" si="64"/>
        <v>25.34</v>
      </c>
      <c r="J794" s="29" t="s">
        <v>3622</v>
      </c>
      <c r="K794" s="37">
        <v>20.27</v>
      </c>
      <c r="M794" s="38">
        <v>20.27</v>
      </c>
      <c r="N794" s="39">
        <f t="shared" si="65"/>
        <v>0.25</v>
      </c>
      <c r="S794" s="13">
        <v>1</v>
      </c>
    </row>
    <row r="795" spans="1:19" ht="22.5" x14ac:dyDescent="0.25">
      <c r="A795" s="32" t="s">
        <v>841</v>
      </c>
      <c r="B795" s="33" t="s">
        <v>2531</v>
      </c>
      <c r="C795" s="32" t="s">
        <v>1</v>
      </c>
      <c r="D795" s="32" t="s">
        <v>3313</v>
      </c>
      <c r="E795" s="34">
        <f t="shared" si="63"/>
        <v>1</v>
      </c>
      <c r="F795" s="35" t="s">
        <v>22</v>
      </c>
      <c r="G795" s="34">
        <f t="shared" si="62"/>
        <v>29.89</v>
      </c>
      <c r="H795" s="36">
        <f t="shared" si="66"/>
        <v>37.36</v>
      </c>
      <c r="I795" s="36">
        <f t="shared" si="64"/>
        <v>37.36</v>
      </c>
      <c r="J795" s="29" t="s">
        <v>3622</v>
      </c>
      <c r="K795" s="37">
        <v>29.89</v>
      </c>
      <c r="M795" s="38">
        <v>29.89</v>
      </c>
      <c r="N795" s="39">
        <f t="shared" si="65"/>
        <v>0.25</v>
      </c>
      <c r="S795" s="13">
        <v>1</v>
      </c>
    </row>
    <row r="796" spans="1:19" ht="22.5" x14ac:dyDescent="0.25">
      <c r="A796" s="32" t="s">
        <v>842</v>
      </c>
      <c r="B796" s="33" t="s">
        <v>2516</v>
      </c>
      <c r="C796" s="32" t="s">
        <v>1</v>
      </c>
      <c r="D796" s="32" t="s">
        <v>3298</v>
      </c>
      <c r="E796" s="34">
        <f t="shared" si="63"/>
        <v>9</v>
      </c>
      <c r="F796" s="35" t="s">
        <v>22</v>
      </c>
      <c r="G796" s="34">
        <f t="shared" si="62"/>
        <v>24.63</v>
      </c>
      <c r="H796" s="36">
        <f t="shared" si="66"/>
        <v>30.79</v>
      </c>
      <c r="I796" s="36">
        <f t="shared" si="64"/>
        <v>277.11</v>
      </c>
      <c r="J796" s="29" t="s">
        <v>3622</v>
      </c>
      <c r="K796" s="37">
        <v>24.63</v>
      </c>
      <c r="M796" s="38">
        <v>24.63</v>
      </c>
      <c r="N796" s="39">
        <f t="shared" si="65"/>
        <v>0.25</v>
      </c>
      <c r="S796" s="13">
        <v>9</v>
      </c>
    </row>
    <row r="797" spans="1:19" ht="22.5" x14ac:dyDescent="0.25">
      <c r="A797" s="32" t="s">
        <v>843</v>
      </c>
      <c r="B797" s="33" t="s">
        <v>2517</v>
      </c>
      <c r="C797" s="32" t="s">
        <v>1</v>
      </c>
      <c r="D797" s="32" t="s">
        <v>3299</v>
      </c>
      <c r="E797" s="34">
        <f t="shared" si="63"/>
        <v>2</v>
      </c>
      <c r="F797" s="35" t="s">
        <v>22</v>
      </c>
      <c r="G797" s="34">
        <f t="shared" ref="G797:G860" si="67">ROUND(K797*(100%-I$7),2)</f>
        <v>30.17</v>
      </c>
      <c r="H797" s="36">
        <f t="shared" si="66"/>
        <v>37.71</v>
      </c>
      <c r="I797" s="36">
        <f t="shared" si="64"/>
        <v>75.42</v>
      </c>
      <c r="J797" s="29" t="s">
        <v>3622</v>
      </c>
      <c r="K797" s="37">
        <v>30.17</v>
      </c>
      <c r="M797" s="38">
        <v>30.17</v>
      </c>
      <c r="N797" s="39">
        <f t="shared" si="65"/>
        <v>0.25</v>
      </c>
      <c r="S797" s="13">
        <v>2</v>
      </c>
    </row>
    <row r="798" spans="1:19" ht="22.5" x14ac:dyDescent="0.25">
      <c r="A798" s="32" t="s">
        <v>844</v>
      </c>
      <c r="B798" s="33" t="s">
        <v>2502</v>
      </c>
      <c r="C798" s="32" t="s">
        <v>1</v>
      </c>
      <c r="D798" s="32" t="s">
        <v>3284</v>
      </c>
      <c r="E798" s="34">
        <f t="shared" si="63"/>
        <v>7</v>
      </c>
      <c r="F798" s="35" t="s">
        <v>22</v>
      </c>
      <c r="G798" s="34">
        <f t="shared" si="67"/>
        <v>16.78</v>
      </c>
      <c r="H798" s="36">
        <f t="shared" si="66"/>
        <v>20.98</v>
      </c>
      <c r="I798" s="36">
        <f t="shared" si="64"/>
        <v>146.86000000000001</v>
      </c>
      <c r="J798" s="29" t="s">
        <v>3622</v>
      </c>
      <c r="K798" s="37">
        <v>16.78</v>
      </c>
      <c r="M798" s="38">
        <v>16.78</v>
      </c>
      <c r="N798" s="39">
        <f t="shared" si="65"/>
        <v>0.25</v>
      </c>
      <c r="S798" s="13">
        <v>7</v>
      </c>
    </row>
    <row r="799" spans="1:19" ht="22.5" x14ac:dyDescent="0.25">
      <c r="A799" s="32" t="s">
        <v>845</v>
      </c>
      <c r="B799" s="33" t="s">
        <v>2503</v>
      </c>
      <c r="C799" s="32" t="s">
        <v>1</v>
      </c>
      <c r="D799" s="32" t="s">
        <v>3285</v>
      </c>
      <c r="E799" s="34">
        <f t="shared" si="63"/>
        <v>1</v>
      </c>
      <c r="F799" s="35" t="s">
        <v>22</v>
      </c>
      <c r="G799" s="34">
        <f t="shared" si="67"/>
        <v>10.79</v>
      </c>
      <c r="H799" s="36">
        <f t="shared" si="66"/>
        <v>13.49</v>
      </c>
      <c r="I799" s="36">
        <f t="shared" si="64"/>
        <v>13.49</v>
      </c>
      <c r="J799" s="29" t="s">
        <v>3622</v>
      </c>
      <c r="K799" s="37">
        <v>10.79</v>
      </c>
      <c r="M799" s="38">
        <v>10.79</v>
      </c>
      <c r="N799" s="39">
        <f t="shared" si="65"/>
        <v>0.25</v>
      </c>
      <c r="S799" s="13">
        <v>1</v>
      </c>
    </row>
    <row r="800" spans="1:19" ht="22.5" x14ac:dyDescent="0.25">
      <c r="A800" s="32" t="s">
        <v>846</v>
      </c>
      <c r="B800" s="33" t="s">
        <v>2261</v>
      </c>
      <c r="C800" s="32" t="s">
        <v>1</v>
      </c>
      <c r="D800" s="32" t="s">
        <v>3045</v>
      </c>
      <c r="E800" s="34">
        <f t="shared" si="63"/>
        <v>1</v>
      </c>
      <c r="F800" s="35" t="s">
        <v>22</v>
      </c>
      <c r="G800" s="34">
        <f t="shared" si="67"/>
        <v>20.27</v>
      </c>
      <c r="H800" s="36">
        <f t="shared" si="66"/>
        <v>25.34</v>
      </c>
      <c r="I800" s="36">
        <f t="shared" si="64"/>
        <v>25.34</v>
      </c>
      <c r="J800" s="29" t="s">
        <v>3622</v>
      </c>
      <c r="K800" s="37">
        <v>20.27</v>
      </c>
      <c r="M800" s="38">
        <v>20.27</v>
      </c>
      <c r="N800" s="39">
        <f t="shared" si="65"/>
        <v>0.25</v>
      </c>
      <c r="S800" s="13">
        <v>1</v>
      </c>
    </row>
    <row r="801" spans="1:19" ht="22.5" x14ac:dyDescent="0.25">
      <c r="A801" s="32" t="s">
        <v>847</v>
      </c>
      <c r="B801" s="33" t="s">
        <v>2532</v>
      </c>
      <c r="C801" s="32" t="s">
        <v>1</v>
      </c>
      <c r="D801" s="32" t="s">
        <v>3314</v>
      </c>
      <c r="E801" s="34">
        <f t="shared" si="63"/>
        <v>0.41</v>
      </c>
      <c r="F801" s="35" t="s">
        <v>24</v>
      </c>
      <c r="G801" s="34">
        <f t="shared" si="67"/>
        <v>23.37</v>
      </c>
      <c r="H801" s="36">
        <f t="shared" si="66"/>
        <v>29.21</v>
      </c>
      <c r="I801" s="36">
        <f t="shared" si="64"/>
        <v>11.98</v>
      </c>
      <c r="J801" s="29" t="s">
        <v>3622</v>
      </c>
      <c r="K801" s="37">
        <v>23.37</v>
      </c>
      <c r="M801" s="38">
        <v>23.37</v>
      </c>
      <c r="N801" s="39">
        <f t="shared" si="65"/>
        <v>0.25</v>
      </c>
      <c r="S801" s="13">
        <v>0.41</v>
      </c>
    </row>
    <row r="802" spans="1:19" ht="22.5" x14ac:dyDescent="0.25">
      <c r="A802" s="32" t="s">
        <v>848</v>
      </c>
      <c r="B802" s="33" t="s">
        <v>2533</v>
      </c>
      <c r="C802" s="32" t="s">
        <v>1</v>
      </c>
      <c r="D802" s="32" t="s">
        <v>3315</v>
      </c>
      <c r="E802" s="34">
        <f t="shared" si="63"/>
        <v>12.69</v>
      </c>
      <c r="F802" s="35" t="s">
        <v>24</v>
      </c>
      <c r="G802" s="34">
        <f t="shared" si="67"/>
        <v>45.23</v>
      </c>
      <c r="H802" s="36">
        <f t="shared" si="66"/>
        <v>56.54</v>
      </c>
      <c r="I802" s="36">
        <f t="shared" si="64"/>
        <v>717.49</v>
      </c>
      <c r="J802" s="29" t="s">
        <v>3622</v>
      </c>
      <c r="K802" s="37">
        <v>45.23</v>
      </c>
      <c r="M802" s="38">
        <v>45.23</v>
      </c>
      <c r="N802" s="39">
        <f t="shared" si="65"/>
        <v>0.25</v>
      </c>
      <c r="S802" s="13">
        <v>12.69</v>
      </c>
    </row>
    <row r="803" spans="1:19" ht="22.5" x14ac:dyDescent="0.25">
      <c r="A803" s="32" t="s">
        <v>849</v>
      </c>
      <c r="B803" s="33" t="s">
        <v>2534</v>
      </c>
      <c r="C803" s="32" t="s">
        <v>1</v>
      </c>
      <c r="D803" s="32" t="s">
        <v>3316</v>
      </c>
      <c r="E803" s="34">
        <f t="shared" si="63"/>
        <v>2.4700000000000002</v>
      </c>
      <c r="F803" s="35" t="s">
        <v>24</v>
      </c>
      <c r="G803" s="34">
        <f t="shared" si="67"/>
        <v>29.67</v>
      </c>
      <c r="H803" s="36">
        <f t="shared" si="66"/>
        <v>37.090000000000003</v>
      </c>
      <c r="I803" s="36">
        <f t="shared" si="64"/>
        <v>91.61</v>
      </c>
      <c r="J803" s="29" t="s">
        <v>3622</v>
      </c>
      <c r="K803" s="37">
        <v>29.67</v>
      </c>
      <c r="M803" s="38">
        <v>29.67</v>
      </c>
      <c r="N803" s="39">
        <f t="shared" si="65"/>
        <v>0.25</v>
      </c>
      <c r="S803" s="13">
        <v>2.4700000000000002</v>
      </c>
    </row>
    <row r="804" spans="1:19" ht="22.5" x14ac:dyDescent="0.25">
      <c r="A804" s="32" t="s">
        <v>850</v>
      </c>
      <c r="B804" s="33" t="s">
        <v>2523</v>
      </c>
      <c r="C804" s="32" t="s">
        <v>1</v>
      </c>
      <c r="D804" s="32" t="s">
        <v>3305</v>
      </c>
      <c r="E804" s="34">
        <f t="shared" ref="E804:E867" si="68">S804</f>
        <v>3</v>
      </c>
      <c r="F804" s="35" t="s">
        <v>22</v>
      </c>
      <c r="G804" s="34">
        <f t="shared" si="67"/>
        <v>15.31</v>
      </c>
      <c r="H804" s="36">
        <f t="shared" si="66"/>
        <v>19.14</v>
      </c>
      <c r="I804" s="36">
        <f t="shared" si="64"/>
        <v>57.42</v>
      </c>
      <c r="J804" s="29" t="s">
        <v>3622</v>
      </c>
      <c r="K804" s="37">
        <v>15.31</v>
      </c>
      <c r="M804" s="38">
        <v>15.31</v>
      </c>
      <c r="N804" s="39">
        <f t="shared" si="65"/>
        <v>0.25</v>
      </c>
      <c r="S804" s="13">
        <v>3</v>
      </c>
    </row>
    <row r="805" spans="1:19" ht="22.5" x14ac:dyDescent="0.25">
      <c r="A805" s="32" t="s">
        <v>851</v>
      </c>
      <c r="B805" s="33" t="s">
        <v>2251</v>
      </c>
      <c r="C805" s="32" t="s">
        <v>1</v>
      </c>
      <c r="D805" s="32" t="s">
        <v>3035</v>
      </c>
      <c r="E805" s="34">
        <f t="shared" si="68"/>
        <v>1</v>
      </c>
      <c r="F805" s="35" t="s">
        <v>22</v>
      </c>
      <c r="G805" s="34">
        <f t="shared" si="67"/>
        <v>13.86</v>
      </c>
      <c r="H805" s="36">
        <f t="shared" si="66"/>
        <v>17.329999999999998</v>
      </c>
      <c r="I805" s="36">
        <f t="shared" si="64"/>
        <v>17.329999999999998</v>
      </c>
      <c r="J805" s="29" t="s">
        <v>3622</v>
      </c>
      <c r="K805" s="37">
        <v>13.86</v>
      </c>
      <c r="M805" s="38">
        <v>13.86</v>
      </c>
      <c r="N805" s="39">
        <f t="shared" si="65"/>
        <v>0.25</v>
      </c>
      <c r="S805" s="13">
        <v>1</v>
      </c>
    </row>
    <row r="806" spans="1:19" x14ac:dyDescent="0.25">
      <c r="A806" s="32" t="s">
        <v>852</v>
      </c>
      <c r="B806" s="33" t="s">
        <v>2535</v>
      </c>
      <c r="C806" s="32" t="s">
        <v>2930</v>
      </c>
      <c r="D806" s="32" t="s">
        <v>3317</v>
      </c>
      <c r="E806" s="34">
        <f t="shared" si="68"/>
        <v>1</v>
      </c>
      <c r="F806" s="35" t="s">
        <v>22</v>
      </c>
      <c r="G806" s="34">
        <f t="shared" si="67"/>
        <v>10441.41</v>
      </c>
      <c r="H806" s="36">
        <f t="shared" si="66"/>
        <v>13051.76</v>
      </c>
      <c r="I806" s="36">
        <f t="shared" si="64"/>
        <v>13051.76</v>
      </c>
      <c r="J806" s="29" t="s">
        <v>3622</v>
      </c>
      <c r="K806" s="37">
        <v>10441.41</v>
      </c>
      <c r="M806" s="38">
        <v>10441.41</v>
      </c>
      <c r="N806" s="39">
        <f t="shared" si="65"/>
        <v>0.25</v>
      </c>
      <c r="S806" s="13">
        <v>1</v>
      </c>
    </row>
    <row r="807" spans="1:19" ht="22.5" x14ac:dyDescent="0.25">
      <c r="A807" s="32" t="s">
        <v>853</v>
      </c>
      <c r="B807" s="33" t="s">
        <v>2529</v>
      </c>
      <c r="C807" s="32" t="s">
        <v>1</v>
      </c>
      <c r="D807" s="32" t="s">
        <v>3311</v>
      </c>
      <c r="E807" s="34">
        <f t="shared" si="68"/>
        <v>1</v>
      </c>
      <c r="F807" s="35" t="s">
        <v>22</v>
      </c>
      <c r="G807" s="34">
        <f t="shared" si="67"/>
        <v>180.01</v>
      </c>
      <c r="H807" s="36">
        <f t="shared" si="66"/>
        <v>225.01</v>
      </c>
      <c r="I807" s="36">
        <f t="shared" si="64"/>
        <v>225.01</v>
      </c>
      <c r="J807" s="29" t="s">
        <v>3622</v>
      </c>
      <c r="K807" s="37">
        <v>180.01</v>
      </c>
      <c r="M807" s="38">
        <v>180.01</v>
      </c>
      <c r="N807" s="39">
        <f t="shared" si="65"/>
        <v>0.25</v>
      </c>
      <c r="S807" s="13">
        <v>1</v>
      </c>
    </row>
    <row r="808" spans="1:19" x14ac:dyDescent="0.25">
      <c r="A808" s="32" t="s">
        <v>854</v>
      </c>
      <c r="B808" s="33" t="s">
        <v>2527</v>
      </c>
      <c r="C808" s="32" t="s">
        <v>2930</v>
      </c>
      <c r="D808" s="32" t="s">
        <v>3309</v>
      </c>
      <c r="E808" s="34">
        <f t="shared" si="68"/>
        <v>1</v>
      </c>
      <c r="F808" s="35" t="s">
        <v>22</v>
      </c>
      <c r="G808" s="34">
        <f t="shared" si="67"/>
        <v>1944.24</v>
      </c>
      <c r="H808" s="36">
        <f t="shared" si="66"/>
        <v>2430.3000000000002</v>
      </c>
      <c r="I808" s="36">
        <f t="shared" si="64"/>
        <v>2430.3000000000002</v>
      </c>
      <c r="J808" s="29" t="s">
        <v>3622</v>
      </c>
      <c r="K808" s="37">
        <v>1944.24</v>
      </c>
      <c r="M808" s="38">
        <v>1944.24</v>
      </c>
      <c r="N808" s="39">
        <f t="shared" si="65"/>
        <v>0.25</v>
      </c>
      <c r="S808" s="13">
        <v>1</v>
      </c>
    </row>
    <row r="809" spans="1:19" ht="22.5" x14ac:dyDescent="0.25">
      <c r="A809" s="32" t="s">
        <v>855</v>
      </c>
      <c r="B809" s="33" t="s">
        <v>2530</v>
      </c>
      <c r="C809" s="32" t="s">
        <v>2930</v>
      </c>
      <c r="D809" s="32" t="s">
        <v>3312</v>
      </c>
      <c r="E809" s="34">
        <f t="shared" si="68"/>
        <v>1</v>
      </c>
      <c r="F809" s="35" t="s">
        <v>22</v>
      </c>
      <c r="G809" s="34">
        <f t="shared" si="67"/>
        <v>687.21</v>
      </c>
      <c r="H809" s="36">
        <f t="shared" si="66"/>
        <v>859.01</v>
      </c>
      <c r="I809" s="36">
        <f t="shared" si="64"/>
        <v>859.01</v>
      </c>
      <c r="J809" s="29" t="s">
        <v>3622</v>
      </c>
      <c r="K809" s="37">
        <v>687.21</v>
      </c>
      <c r="M809" s="38">
        <v>687.21</v>
      </c>
      <c r="N809" s="39">
        <f t="shared" si="65"/>
        <v>0.25</v>
      </c>
      <c r="S809" s="13">
        <v>1</v>
      </c>
    </row>
    <row r="810" spans="1:19" ht="22.5" x14ac:dyDescent="0.25">
      <c r="A810" s="32" t="s">
        <v>856</v>
      </c>
      <c r="B810" s="33" t="s">
        <v>2509</v>
      </c>
      <c r="C810" s="32" t="s">
        <v>1</v>
      </c>
      <c r="D810" s="32" t="s">
        <v>3291</v>
      </c>
      <c r="E810" s="34">
        <f t="shared" si="68"/>
        <v>2</v>
      </c>
      <c r="F810" s="35" t="s">
        <v>22</v>
      </c>
      <c r="G810" s="34">
        <f t="shared" si="67"/>
        <v>123.6</v>
      </c>
      <c r="H810" s="36">
        <f t="shared" si="66"/>
        <v>154.5</v>
      </c>
      <c r="I810" s="36">
        <f t="shared" si="64"/>
        <v>309</v>
      </c>
      <c r="J810" s="29" t="s">
        <v>3622</v>
      </c>
      <c r="K810" s="37">
        <v>123.6</v>
      </c>
      <c r="M810" s="38">
        <v>123.6</v>
      </c>
      <c r="N810" s="39">
        <f t="shared" si="65"/>
        <v>0.25</v>
      </c>
      <c r="S810" s="13">
        <v>2</v>
      </c>
    </row>
    <row r="811" spans="1:19" ht="22.5" x14ac:dyDescent="0.25">
      <c r="A811" s="32" t="s">
        <v>857</v>
      </c>
      <c r="B811" s="33" t="s">
        <v>2521</v>
      </c>
      <c r="C811" s="32" t="s">
        <v>1</v>
      </c>
      <c r="D811" s="32" t="s">
        <v>3303</v>
      </c>
      <c r="E811" s="34">
        <f t="shared" si="68"/>
        <v>3</v>
      </c>
      <c r="F811" s="35" t="s">
        <v>22</v>
      </c>
      <c r="G811" s="34">
        <f t="shared" si="67"/>
        <v>91.56</v>
      </c>
      <c r="H811" s="36">
        <f t="shared" si="66"/>
        <v>114.45</v>
      </c>
      <c r="I811" s="36">
        <f t="shared" si="64"/>
        <v>343.35</v>
      </c>
      <c r="J811" s="29" t="s">
        <v>3622</v>
      </c>
      <c r="K811" s="37">
        <v>91.56</v>
      </c>
      <c r="M811" s="38">
        <v>91.56</v>
      </c>
      <c r="N811" s="39">
        <f t="shared" si="65"/>
        <v>0.25</v>
      </c>
      <c r="S811" s="13">
        <v>3</v>
      </c>
    </row>
    <row r="812" spans="1:19" ht="22.5" x14ac:dyDescent="0.25">
      <c r="A812" s="32" t="s">
        <v>858</v>
      </c>
      <c r="B812" s="33" t="s">
        <v>2510</v>
      </c>
      <c r="C812" s="32" t="s">
        <v>1</v>
      </c>
      <c r="D812" s="32" t="s">
        <v>3292</v>
      </c>
      <c r="E812" s="34">
        <f t="shared" si="68"/>
        <v>2</v>
      </c>
      <c r="F812" s="35" t="s">
        <v>22</v>
      </c>
      <c r="G812" s="34">
        <f t="shared" si="67"/>
        <v>152.16999999999999</v>
      </c>
      <c r="H812" s="36">
        <f t="shared" si="66"/>
        <v>190.21</v>
      </c>
      <c r="I812" s="36">
        <f t="shared" si="64"/>
        <v>380.42</v>
      </c>
      <c r="J812" s="29" t="s">
        <v>3622</v>
      </c>
      <c r="K812" s="37">
        <v>152.16999999999999</v>
      </c>
      <c r="M812" s="38">
        <v>152.16999999999999</v>
      </c>
      <c r="N812" s="39">
        <f t="shared" si="65"/>
        <v>0.25</v>
      </c>
      <c r="S812" s="13">
        <v>2</v>
      </c>
    </row>
    <row r="813" spans="1:19" ht="22.5" x14ac:dyDescent="0.25">
      <c r="A813" s="32" t="s">
        <v>859</v>
      </c>
      <c r="B813" s="33" t="s">
        <v>2511</v>
      </c>
      <c r="C813" s="32" t="s">
        <v>1</v>
      </c>
      <c r="D813" s="32" t="s">
        <v>3293</v>
      </c>
      <c r="E813" s="34">
        <f t="shared" si="68"/>
        <v>2</v>
      </c>
      <c r="F813" s="35" t="s">
        <v>22</v>
      </c>
      <c r="G813" s="34">
        <f t="shared" si="67"/>
        <v>112.01</v>
      </c>
      <c r="H813" s="36">
        <f t="shared" si="66"/>
        <v>140.01</v>
      </c>
      <c r="I813" s="36">
        <f t="shared" si="64"/>
        <v>280.02</v>
      </c>
      <c r="J813" s="29" t="s">
        <v>3622</v>
      </c>
      <c r="K813" s="37">
        <v>112.01</v>
      </c>
      <c r="M813" s="38">
        <v>112.01</v>
      </c>
      <c r="N813" s="39">
        <f t="shared" si="65"/>
        <v>0.25</v>
      </c>
      <c r="S813" s="13">
        <v>2</v>
      </c>
    </row>
    <row r="814" spans="1:19" ht="22.5" x14ac:dyDescent="0.25">
      <c r="A814" s="32" t="s">
        <v>860</v>
      </c>
      <c r="B814" s="33" t="s">
        <v>2512</v>
      </c>
      <c r="C814" s="32" t="s">
        <v>2930</v>
      </c>
      <c r="D814" s="32" t="s">
        <v>3294</v>
      </c>
      <c r="E814" s="34">
        <f t="shared" si="68"/>
        <v>1</v>
      </c>
      <c r="F814" s="35" t="s">
        <v>22</v>
      </c>
      <c r="G814" s="34">
        <f t="shared" si="67"/>
        <v>52.84</v>
      </c>
      <c r="H814" s="36">
        <f t="shared" si="66"/>
        <v>66.05</v>
      </c>
      <c r="I814" s="36">
        <f t="shared" si="64"/>
        <v>66.05</v>
      </c>
      <c r="J814" s="29" t="s">
        <v>3622</v>
      </c>
      <c r="K814" s="37">
        <v>52.84</v>
      </c>
      <c r="M814" s="38">
        <v>52.84</v>
      </c>
      <c r="N814" s="39">
        <f t="shared" si="65"/>
        <v>0.25</v>
      </c>
      <c r="S814" s="13">
        <v>1</v>
      </c>
    </row>
    <row r="815" spans="1:19" ht="22.5" x14ac:dyDescent="0.25">
      <c r="A815" s="32" t="s">
        <v>861</v>
      </c>
      <c r="B815" s="33" t="s">
        <v>2261</v>
      </c>
      <c r="C815" s="32" t="s">
        <v>1</v>
      </c>
      <c r="D815" s="32" t="s">
        <v>3045</v>
      </c>
      <c r="E815" s="34">
        <f t="shared" si="68"/>
        <v>1</v>
      </c>
      <c r="F815" s="35" t="s">
        <v>22</v>
      </c>
      <c r="G815" s="34">
        <f t="shared" si="67"/>
        <v>20.27</v>
      </c>
      <c r="H815" s="36">
        <f t="shared" si="66"/>
        <v>25.34</v>
      </c>
      <c r="I815" s="36">
        <f t="shared" si="64"/>
        <v>25.34</v>
      </c>
      <c r="J815" s="29" t="s">
        <v>3622</v>
      </c>
      <c r="K815" s="37">
        <v>20.27</v>
      </c>
      <c r="M815" s="38">
        <v>20.27</v>
      </c>
      <c r="N815" s="39">
        <f t="shared" si="65"/>
        <v>0.25</v>
      </c>
      <c r="S815" s="13">
        <v>1</v>
      </c>
    </row>
    <row r="816" spans="1:19" ht="22.5" x14ac:dyDescent="0.25">
      <c r="A816" s="32" t="s">
        <v>862</v>
      </c>
      <c r="B816" s="33" t="s">
        <v>2516</v>
      </c>
      <c r="C816" s="32" t="s">
        <v>1</v>
      </c>
      <c r="D816" s="32" t="s">
        <v>3298</v>
      </c>
      <c r="E816" s="34">
        <f t="shared" si="68"/>
        <v>8</v>
      </c>
      <c r="F816" s="35" t="s">
        <v>22</v>
      </c>
      <c r="G816" s="34">
        <f t="shared" si="67"/>
        <v>24.63</v>
      </c>
      <c r="H816" s="36">
        <f t="shared" si="66"/>
        <v>30.79</v>
      </c>
      <c r="I816" s="36">
        <f t="shared" si="64"/>
        <v>246.32</v>
      </c>
      <c r="J816" s="29" t="s">
        <v>3622</v>
      </c>
      <c r="K816" s="37">
        <v>24.63</v>
      </c>
      <c r="M816" s="38">
        <v>24.63</v>
      </c>
      <c r="N816" s="39">
        <f t="shared" si="65"/>
        <v>0.25</v>
      </c>
      <c r="S816" s="13">
        <v>8</v>
      </c>
    </row>
    <row r="817" spans="1:19" ht="22.5" x14ac:dyDescent="0.25">
      <c r="A817" s="32" t="s">
        <v>863</v>
      </c>
      <c r="B817" s="33" t="s">
        <v>2517</v>
      </c>
      <c r="C817" s="32" t="s">
        <v>1</v>
      </c>
      <c r="D817" s="32" t="s">
        <v>3299</v>
      </c>
      <c r="E817" s="34">
        <f t="shared" si="68"/>
        <v>2</v>
      </c>
      <c r="F817" s="35" t="s">
        <v>22</v>
      </c>
      <c r="G817" s="34">
        <f t="shared" si="67"/>
        <v>30.17</v>
      </c>
      <c r="H817" s="36">
        <f t="shared" si="66"/>
        <v>37.71</v>
      </c>
      <c r="I817" s="36">
        <f t="shared" si="64"/>
        <v>75.42</v>
      </c>
      <c r="J817" s="29" t="s">
        <v>3622</v>
      </c>
      <c r="K817" s="37">
        <v>30.17</v>
      </c>
      <c r="M817" s="38">
        <v>30.17</v>
      </c>
      <c r="N817" s="39">
        <f t="shared" si="65"/>
        <v>0.25</v>
      </c>
      <c r="S817" s="13">
        <v>2</v>
      </c>
    </row>
    <row r="818" spans="1:19" ht="22.5" x14ac:dyDescent="0.25">
      <c r="A818" s="32" t="s">
        <v>864</v>
      </c>
      <c r="B818" s="33" t="s">
        <v>2502</v>
      </c>
      <c r="C818" s="32" t="s">
        <v>1</v>
      </c>
      <c r="D818" s="32" t="s">
        <v>3284</v>
      </c>
      <c r="E818" s="34">
        <f t="shared" si="68"/>
        <v>7</v>
      </c>
      <c r="F818" s="35" t="s">
        <v>22</v>
      </c>
      <c r="G818" s="34">
        <f t="shared" si="67"/>
        <v>16.78</v>
      </c>
      <c r="H818" s="36">
        <f t="shared" si="66"/>
        <v>20.98</v>
      </c>
      <c r="I818" s="36">
        <f t="shared" si="64"/>
        <v>146.86000000000001</v>
      </c>
      <c r="J818" s="29" t="s">
        <v>3622</v>
      </c>
      <c r="K818" s="37">
        <v>16.78</v>
      </c>
      <c r="M818" s="38">
        <v>16.78</v>
      </c>
      <c r="N818" s="39">
        <f t="shared" si="65"/>
        <v>0.25</v>
      </c>
      <c r="S818" s="13">
        <v>7</v>
      </c>
    </row>
    <row r="819" spans="1:19" ht="22.5" x14ac:dyDescent="0.25">
      <c r="A819" s="32" t="s">
        <v>865</v>
      </c>
      <c r="B819" s="33" t="s">
        <v>2532</v>
      </c>
      <c r="C819" s="32" t="s">
        <v>1</v>
      </c>
      <c r="D819" s="32" t="s">
        <v>3314</v>
      </c>
      <c r="E819" s="34">
        <f t="shared" si="68"/>
        <v>0.39</v>
      </c>
      <c r="F819" s="35" t="s">
        <v>24</v>
      </c>
      <c r="G819" s="34">
        <f t="shared" si="67"/>
        <v>23.37</v>
      </c>
      <c r="H819" s="36">
        <f t="shared" si="66"/>
        <v>29.21</v>
      </c>
      <c r="I819" s="36">
        <f t="shared" si="64"/>
        <v>11.39</v>
      </c>
      <c r="J819" s="29" t="s">
        <v>3622</v>
      </c>
      <c r="K819" s="37">
        <v>23.37</v>
      </c>
      <c r="M819" s="38">
        <v>23.37</v>
      </c>
      <c r="N819" s="39">
        <f t="shared" si="65"/>
        <v>0.25</v>
      </c>
      <c r="S819" s="13">
        <v>0.39</v>
      </c>
    </row>
    <row r="820" spans="1:19" ht="22.5" x14ac:dyDescent="0.25">
      <c r="A820" s="32" t="s">
        <v>866</v>
      </c>
      <c r="B820" s="33" t="s">
        <v>2533</v>
      </c>
      <c r="C820" s="32" t="s">
        <v>1</v>
      </c>
      <c r="D820" s="32" t="s">
        <v>3315</v>
      </c>
      <c r="E820" s="34">
        <f t="shared" si="68"/>
        <v>13.38</v>
      </c>
      <c r="F820" s="35" t="s">
        <v>24</v>
      </c>
      <c r="G820" s="34">
        <f t="shared" si="67"/>
        <v>45.23</v>
      </c>
      <c r="H820" s="36">
        <f t="shared" si="66"/>
        <v>56.54</v>
      </c>
      <c r="I820" s="36">
        <f t="shared" si="64"/>
        <v>756.51</v>
      </c>
      <c r="J820" s="29" t="s">
        <v>3622</v>
      </c>
      <c r="K820" s="37">
        <v>45.23</v>
      </c>
      <c r="M820" s="38">
        <v>45.23</v>
      </c>
      <c r="N820" s="39">
        <f t="shared" si="65"/>
        <v>0.25</v>
      </c>
      <c r="S820" s="13">
        <v>13.38</v>
      </c>
    </row>
    <row r="821" spans="1:19" ht="22.5" x14ac:dyDescent="0.25">
      <c r="A821" s="32" t="s">
        <v>867</v>
      </c>
      <c r="B821" s="33" t="s">
        <v>2534</v>
      </c>
      <c r="C821" s="32" t="s">
        <v>1</v>
      </c>
      <c r="D821" s="32" t="s">
        <v>3316</v>
      </c>
      <c r="E821" s="34">
        <f t="shared" si="68"/>
        <v>2.5499999999999998</v>
      </c>
      <c r="F821" s="35" t="s">
        <v>24</v>
      </c>
      <c r="G821" s="34">
        <f t="shared" si="67"/>
        <v>29.67</v>
      </c>
      <c r="H821" s="36">
        <f t="shared" si="66"/>
        <v>37.090000000000003</v>
      </c>
      <c r="I821" s="36">
        <f t="shared" si="64"/>
        <v>94.58</v>
      </c>
      <c r="J821" s="29" t="s">
        <v>3622</v>
      </c>
      <c r="K821" s="37">
        <v>29.67</v>
      </c>
      <c r="M821" s="38">
        <v>29.67</v>
      </c>
      <c r="N821" s="39">
        <f t="shared" si="65"/>
        <v>0.25</v>
      </c>
      <c r="S821" s="13">
        <v>2.5499999999999998</v>
      </c>
    </row>
    <row r="822" spans="1:19" ht="22.5" x14ac:dyDescent="0.25">
      <c r="A822" s="32" t="s">
        <v>868</v>
      </c>
      <c r="B822" s="33" t="s">
        <v>2523</v>
      </c>
      <c r="C822" s="32" t="s">
        <v>1</v>
      </c>
      <c r="D822" s="32" t="s">
        <v>3305</v>
      </c>
      <c r="E822" s="34">
        <f t="shared" si="68"/>
        <v>3</v>
      </c>
      <c r="F822" s="35" t="s">
        <v>22</v>
      </c>
      <c r="G822" s="34">
        <f t="shared" si="67"/>
        <v>15.31</v>
      </c>
      <c r="H822" s="36">
        <f t="shared" si="66"/>
        <v>19.14</v>
      </c>
      <c r="I822" s="36">
        <f t="shared" si="64"/>
        <v>57.42</v>
      </c>
      <c r="J822" s="29" t="s">
        <v>3622</v>
      </c>
      <c r="K822" s="37">
        <v>15.31</v>
      </c>
      <c r="M822" s="38">
        <v>15.31</v>
      </c>
      <c r="N822" s="39">
        <f t="shared" si="65"/>
        <v>0.25</v>
      </c>
      <c r="S822" s="13">
        <v>3</v>
      </c>
    </row>
    <row r="823" spans="1:19" ht="22.5" x14ac:dyDescent="0.25">
      <c r="A823" s="32" t="s">
        <v>869</v>
      </c>
      <c r="B823" s="33" t="s">
        <v>2251</v>
      </c>
      <c r="C823" s="32" t="s">
        <v>1</v>
      </c>
      <c r="D823" s="32" t="s">
        <v>3035</v>
      </c>
      <c r="E823" s="34">
        <f t="shared" si="68"/>
        <v>1</v>
      </c>
      <c r="F823" s="35" t="s">
        <v>22</v>
      </c>
      <c r="G823" s="34">
        <f t="shared" si="67"/>
        <v>13.86</v>
      </c>
      <c r="H823" s="36">
        <f t="shared" si="66"/>
        <v>17.329999999999998</v>
      </c>
      <c r="I823" s="36">
        <f t="shared" si="64"/>
        <v>17.329999999999998</v>
      </c>
      <c r="J823" s="29" t="s">
        <v>3622</v>
      </c>
      <c r="K823" s="37">
        <v>13.86</v>
      </c>
      <c r="M823" s="38">
        <v>13.86</v>
      </c>
      <c r="N823" s="39">
        <f t="shared" si="65"/>
        <v>0.25</v>
      </c>
      <c r="S823" s="13">
        <v>1</v>
      </c>
    </row>
    <row r="824" spans="1:19" x14ac:dyDescent="0.25">
      <c r="A824" s="32" t="s">
        <v>870</v>
      </c>
      <c r="B824" s="33" t="s">
        <v>2535</v>
      </c>
      <c r="C824" s="32" t="s">
        <v>2930</v>
      </c>
      <c r="D824" s="32" t="s">
        <v>3317</v>
      </c>
      <c r="E824" s="34">
        <f t="shared" si="68"/>
        <v>1</v>
      </c>
      <c r="F824" s="35" t="s">
        <v>22</v>
      </c>
      <c r="G824" s="34">
        <f t="shared" si="67"/>
        <v>10441.41</v>
      </c>
      <c r="H824" s="36">
        <f t="shared" si="66"/>
        <v>13051.76</v>
      </c>
      <c r="I824" s="36">
        <f t="shared" si="64"/>
        <v>13051.76</v>
      </c>
      <c r="J824" s="29" t="s">
        <v>3622</v>
      </c>
      <c r="K824" s="37">
        <v>10441.41</v>
      </c>
      <c r="M824" s="38">
        <v>10441.41</v>
      </c>
      <c r="N824" s="39">
        <f t="shared" si="65"/>
        <v>0.25</v>
      </c>
      <c r="S824" s="13">
        <v>1</v>
      </c>
    </row>
    <row r="825" spans="1:19" ht="22.5" x14ac:dyDescent="0.25">
      <c r="A825" s="32" t="s">
        <v>871</v>
      </c>
      <c r="B825" s="33" t="s">
        <v>2532</v>
      </c>
      <c r="C825" s="32" t="s">
        <v>1</v>
      </c>
      <c r="D825" s="32" t="s">
        <v>3314</v>
      </c>
      <c r="E825" s="34">
        <f t="shared" si="68"/>
        <v>2</v>
      </c>
      <c r="F825" s="35" t="s">
        <v>24</v>
      </c>
      <c r="G825" s="34">
        <f t="shared" si="67"/>
        <v>23.37</v>
      </c>
      <c r="H825" s="36">
        <f t="shared" si="66"/>
        <v>29.21</v>
      </c>
      <c r="I825" s="36">
        <f t="shared" si="64"/>
        <v>58.42</v>
      </c>
      <c r="J825" s="29" t="s">
        <v>3622</v>
      </c>
      <c r="K825" s="37">
        <v>23.37</v>
      </c>
      <c r="M825" s="38">
        <v>23.37</v>
      </c>
      <c r="N825" s="39">
        <f t="shared" si="65"/>
        <v>0.25</v>
      </c>
      <c r="S825" s="13">
        <v>2</v>
      </c>
    </row>
    <row r="826" spans="1:19" ht="22.5" x14ac:dyDescent="0.25">
      <c r="A826" s="32" t="s">
        <v>872</v>
      </c>
      <c r="B826" s="33" t="s">
        <v>2533</v>
      </c>
      <c r="C826" s="32" t="s">
        <v>1</v>
      </c>
      <c r="D826" s="32" t="s">
        <v>3315</v>
      </c>
      <c r="E826" s="34">
        <f t="shared" si="68"/>
        <v>114.14</v>
      </c>
      <c r="F826" s="35" t="s">
        <v>24</v>
      </c>
      <c r="G826" s="34">
        <f t="shared" si="67"/>
        <v>45.23</v>
      </c>
      <c r="H826" s="36">
        <f t="shared" si="66"/>
        <v>56.54</v>
      </c>
      <c r="I826" s="36">
        <f t="shared" si="64"/>
        <v>6453.48</v>
      </c>
      <c r="J826" s="29" t="s">
        <v>3622</v>
      </c>
      <c r="K826" s="37">
        <v>45.23</v>
      </c>
      <c r="M826" s="38">
        <v>45.23</v>
      </c>
      <c r="N826" s="39">
        <f t="shared" si="65"/>
        <v>0.25</v>
      </c>
      <c r="S826" s="13">
        <v>114.14</v>
      </c>
    </row>
    <row r="827" spans="1:19" ht="22.5" x14ac:dyDescent="0.25">
      <c r="A827" s="32" t="s">
        <v>873</v>
      </c>
      <c r="B827" s="33" t="s">
        <v>2534</v>
      </c>
      <c r="C827" s="32" t="s">
        <v>1</v>
      </c>
      <c r="D827" s="32" t="s">
        <v>3316</v>
      </c>
      <c r="E827" s="34">
        <f t="shared" si="68"/>
        <v>14.79</v>
      </c>
      <c r="F827" s="35" t="s">
        <v>24</v>
      </c>
      <c r="G827" s="34">
        <f t="shared" si="67"/>
        <v>29.67</v>
      </c>
      <c r="H827" s="36">
        <f t="shared" si="66"/>
        <v>37.090000000000003</v>
      </c>
      <c r="I827" s="36">
        <f t="shared" si="64"/>
        <v>548.55999999999995</v>
      </c>
      <c r="J827" s="29" t="s">
        <v>3622</v>
      </c>
      <c r="K827" s="37">
        <v>29.67</v>
      </c>
      <c r="M827" s="38">
        <v>29.67</v>
      </c>
      <c r="N827" s="39">
        <f t="shared" si="65"/>
        <v>0.25</v>
      </c>
      <c r="S827" s="13">
        <v>14.79</v>
      </c>
    </row>
    <row r="828" spans="1:19" ht="22.5" x14ac:dyDescent="0.25">
      <c r="A828" s="32" t="s">
        <v>874</v>
      </c>
      <c r="B828" s="33" t="s">
        <v>2245</v>
      </c>
      <c r="C828" s="32" t="s">
        <v>1</v>
      </c>
      <c r="D828" s="32" t="s">
        <v>3029</v>
      </c>
      <c r="E828" s="34">
        <f t="shared" si="68"/>
        <v>72.13</v>
      </c>
      <c r="F828" s="35" t="s">
        <v>24</v>
      </c>
      <c r="G828" s="34">
        <f t="shared" si="67"/>
        <v>25.16</v>
      </c>
      <c r="H828" s="36">
        <f t="shared" si="66"/>
        <v>31.45</v>
      </c>
      <c r="I828" s="36">
        <f t="shared" si="64"/>
        <v>2268.4899999999998</v>
      </c>
      <c r="J828" s="29" t="s">
        <v>3622</v>
      </c>
      <c r="K828" s="37">
        <v>25.16</v>
      </c>
      <c r="M828" s="38">
        <v>25.16</v>
      </c>
      <c r="N828" s="39">
        <f t="shared" si="65"/>
        <v>0.25</v>
      </c>
      <c r="S828" s="13">
        <v>72.13</v>
      </c>
    </row>
    <row r="829" spans="1:19" ht="22.5" x14ac:dyDescent="0.25">
      <c r="A829" s="32" t="s">
        <v>875</v>
      </c>
      <c r="B829" s="33" t="s">
        <v>2246</v>
      </c>
      <c r="C829" s="32" t="s">
        <v>1</v>
      </c>
      <c r="D829" s="32" t="s">
        <v>3030</v>
      </c>
      <c r="E829" s="34">
        <f t="shared" si="68"/>
        <v>15.88</v>
      </c>
      <c r="F829" s="35" t="s">
        <v>24</v>
      </c>
      <c r="G829" s="34">
        <f t="shared" si="67"/>
        <v>33.86</v>
      </c>
      <c r="H829" s="36">
        <f t="shared" si="66"/>
        <v>42.33</v>
      </c>
      <c r="I829" s="36">
        <f t="shared" si="64"/>
        <v>672.2</v>
      </c>
      <c r="J829" s="29" t="s">
        <v>3622</v>
      </c>
      <c r="K829" s="37">
        <v>33.86</v>
      </c>
      <c r="M829" s="38">
        <v>33.86</v>
      </c>
      <c r="N829" s="39">
        <f t="shared" si="65"/>
        <v>0.25</v>
      </c>
      <c r="S829" s="13">
        <v>15.88</v>
      </c>
    </row>
    <row r="830" spans="1:19" ht="22.5" x14ac:dyDescent="0.25">
      <c r="A830" s="32" t="s">
        <v>876</v>
      </c>
      <c r="B830" s="33" t="s">
        <v>2247</v>
      </c>
      <c r="C830" s="32" t="s">
        <v>1</v>
      </c>
      <c r="D830" s="32" t="s">
        <v>3031</v>
      </c>
      <c r="E830" s="34">
        <f t="shared" si="68"/>
        <v>48.01</v>
      </c>
      <c r="F830" s="35" t="s">
        <v>24</v>
      </c>
      <c r="G830" s="34">
        <f t="shared" si="67"/>
        <v>29.72</v>
      </c>
      <c r="H830" s="36">
        <f t="shared" si="66"/>
        <v>37.15</v>
      </c>
      <c r="I830" s="36">
        <f t="shared" si="64"/>
        <v>1783.57</v>
      </c>
      <c r="J830" s="29" t="s">
        <v>3622</v>
      </c>
      <c r="K830" s="37">
        <v>29.72</v>
      </c>
      <c r="M830" s="38">
        <v>29.72</v>
      </c>
      <c r="N830" s="39">
        <f t="shared" si="65"/>
        <v>0.25</v>
      </c>
      <c r="S830" s="13">
        <v>48.01</v>
      </c>
    </row>
    <row r="831" spans="1:19" ht="22.5" x14ac:dyDescent="0.25">
      <c r="A831" s="32" t="s">
        <v>877</v>
      </c>
      <c r="B831" s="33" t="s">
        <v>2262</v>
      </c>
      <c r="C831" s="32" t="s">
        <v>1</v>
      </c>
      <c r="D831" s="32" t="s">
        <v>3046</v>
      </c>
      <c r="E831" s="34">
        <f t="shared" si="68"/>
        <v>24.76</v>
      </c>
      <c r="F831" s="35" t="s">
        <v>24</v>
      </c>
      <c r="G831" s="34">
        <f t="shared" si="67"/>
        <v>22.84</v>
      </c>
      <c r="H831" s="36">
        <f t="shared" si="66"/>
        <v>28.55</v>
      </c>
      <c r="I831" s="36">
        <f t="shared" si="64"/>
        <v>706.9</v>
      </c>
      <c r="J831" s="29" t="s">
        <v>3622</v>
      </c>
      <c r="K831" s="37">
        <v>22.84</v>
      </c>
      <c r="M831" s="38">
        <v>22.84</v>
      </c>
      <c r="N831" s="39">
        <f t="shared" si="65"/>
        <v>0.25</v>
      </c>
      <c r="S831" s="13">
        <v>24.76</v>
      </c>
    </row>
    <row r="832" spans="1:19" ht="22.5" x14ac:dyDescent="0.25">
      <c r="A832" s="32" t="s">
        <v>878</v>
      </c>
      <c r="B832" s="33" t="s">
        <v>2263</v>
      </c>
      <c r="C832" s="32" t="s">
        <v>1</v>
      </c>
      <c r="D832" s="32" t="s">
        <v>3047</v>
      </c>
      <c r="E832" s="34">
        <f t="shared" si="68"/>
        <v>109.4</v>
      </c>
      <c r="F832" s="35" t="s">
        <v>24</v>
      </c>
      <c r="G832" s="34">
        <f t="shared" si="67"/>
        <v>28.59</v>
      </c>
      <c r="H832" s="36">
        <f t="shared" si="66"/>
        <v>35.74</v>
      </c>
      <c r="I832" s="36">
        <f t="shared" si="64"/>
        <v>3909.96</v>
      </c>
      <c r="J832" s="29" t="s">
        <v>3622</v>
      </c>
      <c r="K832" s="37">
        <v>28.59</v>
      </c>
      <c r="M832" s="38">
        <v>28.59</v>
      </c>
      <c r="N832" s="39">
        <f t="shared" si="65"/>
        <v>0.25</v>
      </c>
      <c r="S832" s="13">
        <v>109.4</v>
      </c>
    </row>
    <row r="833" spans="1:19" ht="22.5" x14ac:dyDescent="0.25">
      <c r="A833" s="32" t="s">
        <v>879</v>
      </c>
      <c r="B833" s="33" t="s">
        <v>2265</v>
      </c>
      <c r="C833" s="32" t="s">
        <v>1</v>
      </c>
      <c r="D833" s="32" t="s">
        <v>3049</v>
      </c>
      <c r="E833" s="34">
        <f t="shared" si="68"/>
        <v>97.74</v>
      </c>
      <c r="F833" s="35" t="s">
        <v>24</v>
      </c>
      <c r="G833" s="34">
        <f t="shared" si="67"/>
        <v>39.82</v>
      </c>
      <c r="H833" s="36">
        <f t="shared" si="66"/>
        <v>49.78</v>
      </c>
      <c r="I833" s="36">
        <f t="shared" si="64"/>
        <v>4865.5</v>
      </c>
      <c r="J833" s="29" t="s">
        <v>3622</v>
      </c>
      <c r="K833" s="37">
        <v>39.82</v>
      </c>
      <c r="M833" s="38">
        <v>39.82</v>
      </c>
      <c r="N833" s="39">
        <f t="shared" si="65"/>
        <v>0.25</v>
      </c>
      <c r="S833" s="13">
        <v>97.74</v>
      </c>
    </row>
    <row r="834" spans="1:19" ht="22.5" x14ac:dyDescent="0.25">
      <c r="A834" s="32" t="s">
        <v>880</v>
      </c>
      <c r="B834" s="33" t="s">
        <v>2264</v>
      </c>
      <c r="C834" s="32" t="s">
        <v>1</v>
      </c>
      <c r="D834" s="32" t="s">
        <v>3048</v>
      </c>
      <c r="E834" s="34">
        <f t="shared" si="68"/>
        <v>5.24</v>
      </c>
      <c r="F834" s="35" t="s">
        <v>24</v>
      </c>
      <c r="G834" s="34">
        <f t="shared" si="67"/>
        <v>35.53</v>
      </c>
      <c r="H834" s="36">
        <f t="shared" si="66"/>
        <v>44.41</v>
      </c>
      <c r="I834" s="36">
        <f t="shared" si="64"/>
        <v>232.71</v>
      </c>
      <c r="J834" s="29" t="s">
        <v>3622</v>
      </c>
      <c r="K834" s="37">
        <v>35.53</v>
      </c>
      <c r="M834" s="38">
        <v>35.53</v>
      </c>
      <c r="N834" s="39">
        <f t="shared" si="65"/>
        <v>0.25</v>
      </c>
      <c r="S834" s="13">
        <v>5.24</v>
      </c>
    </row>
    <row r="835" spans="1:19" ht="22.5" x14ac:dyDescent="0.25">
      <c r="A835" s="32" t="s">
        <v>881</v>
      </c>
      <c r="B835" s="33" t="s">
        <v>2268</v>
      </c>
      <c r="C835" s="32" t="s">
        <v>1</v>
      </c>
      <c r="D835" s="32" t="s">
        <v>3052</v>
      </c>
      <c r="E835" s="34">
        <f t="shared" si="68"/>
        <v>6</v>
      </c>
      <c r="F835" s="35" t="s">
        <v>22</v>
      </c>
      <c r="G835" s="34">
        <f t="shared" si="67"/>
        <v>18.87</v>
      </c>
      <c r="H835" s="36">
        <f t="shared" si="66"/>
        <v>23.59</v>
      </c>
      <c r="I835" s="36">
        <f t="shared" si="64"/>
        <v>141.54</v>
      </c>
      <c r="J835" s="29" t="s">
        <v>3622</v>
      </c>
      <c r="K835" s="37">
        <v>18.87</v>
      </c>
      <c r="M835" s="38">
        <v>18.87</v>
      </c>
      <c r="N835" s="39">
        <f t="shared" si="65"/>
        <v>0.25</v>
      </c>
      <c r="S835" s="13">
        <v>6</v>
      </c>
    </row>
    <row r="836" spans="1:19" ht="33.75" x14ac:dyDescent="0.25">
      <c r="A836" s="32" t="s">
        <v>882</v>
      </c>
      <c r="B836" s="33" t="s">
        <v>2270</v>
      </c>
      <c r="C836" s="32" t="s">
        <v>1</v>
      </c>
      <c r="D836" s="32" t="s">
        <v>3054</v>
      </c>
      <c r="E836" s="34">
        <f t="shared" si="68"/>
        <v>8</v>
      </c>
      <c r="F836" s="35" t="s">
        <v>22</v>
      </c>
      <c r="G836" s="34">
        <f t="shared" si="67"/>
        <v>15.82</v>
      </c>
      <c r="H836" s="36">
        <f t="shared" si="66"/>
        <v>19.78</v>
      </c>
      <c r="I836" s="36">
        <f t="shared" si="64"/>
        <v>158.24</v>
      </c>
      <c r="J836" s="29" t="s">
        <v>3622</v>
      </c>
      <c r="K836" s="37">
        <v>15.82</v>
      </c>
      <c r="M836" s="38">
        <v>15.82</v>
      </c>
      <c r="N836" s="39">
        <f t="shared" si="65"/>
        <v>0.25</v>
      </c>
      <c r="S836" s="13">
        <v>8</v>
      </c>
    </row>
    <row r="837" spans="1:19" ht="33.75" x14ac:dyDescent="0.25">
      <c r="A837" s="32" t="s">
        <v>883</v>
      </c>
      <c r="B837" s="33" t="s">
        <v>2271</v>
      </c>
      <c r="C837" s="32" t="s">
        <v>1</v>
      </c>
      <c r="D837" s="32" t="s">
        <v>3055</v>
      </c>
      <c r="E837" s="34">
        <f t="shared" si="68"/>
        <v>1</v>
      </c>
      <c r="F837" s="35" t="s">
        <v>22</v>
      </c>
      <c r="G837" s="34">
        <f t="shared" si="67"/>
        <v>28.24</v>
      </c>
      <c r="H837" s="36">
        <f t="shared" si="66"/>
        <v>35.299999999999997</v>
      </c>
      <c r="I837" s="36">
        <f t="shared" si="64"/>
        <v>35.299999999999997</v>
      </c>
      <c r="J837" s="29" t="s">
        <v>3622</v>
      </c>
      <c r="K837" s="37">
        <v>28.24</v>
      </c>
      <c r="M837" s="38">
        <v>28.24</v>
      </c>
      <c r="N837" s="39">
        <f t="shared" si="65"/>
        <v>0.25</v>
      </c>
      <c r="S837" s="13">
        <v>1</v>
      </c>
    </row>
    <row r="838" spans="1:19" ht="33.75" x14ac:dyDescent="0.25">
      <c r="A838" s="32" t="s">
        <v>884</v>
      </c>
      <c r="B838" s="33" t="s">
        <v>2272</v>
      </c>
      <c r="C838" s="32" t="s">
        <v>1</v>
      </c>
      <c r="D838" s="32" t="s">
        <v>3056</v>
      </c>
      <c r="E838" s="34">
        <f t="shared" si="68"/>
        <v>45</v>
      </c>
      <c r="F838" s="35" t="s">
        <v>22</v>
      </c>
      <c r="G838" s="34">
        <f t="shared" si="67"/>
        <v>10.69</v>
      </c>
      <c r="H838" s="36">
        <f t="shared" si="66"/>
        <v>13.36</v>
      </c>
      <c r="I838" s="36">
        <f t="shared" si="64"/>
        <v>601.20000000000005</v>
      </c>
      <c r="J838" s="29" t="s">
        <v>3622</v>
      </c>
      <c r="K838" s="37">
        <v>10.69</v>
      </c>
      <c r="M838" s="38">
        <v>10.69</v>
      </c>
      <c r="N838" s="39">
        <f t="shared" si="65"/>
        <v>0.25</v>
      </c>
      <c r="S838" s="13">
        <v>45</v>
      </c>
    </row>
    <row r="839" spans="1:19" ht="33.75" x14ac:dyDescent="0.25">
      <c r="A839" s="32" t="s">
        <v>885</v>
      </c>
      <c r="B839" s="33" t="s">
        <v>2273</v>
      </c>
      <c r="C839" s="32" t="s">
        <v>1</v>
      </c>
      <c r="D839" s="32" t="s">
        <v>3057</v>
      </c>
      <c r="E839" s="34">
        <f t="shared" si="68"/>
        <v>22</v>
      </c>
      <c r="F839" s="35" t="s">
        <v>22</v>
      </c>
      <c r="G839" s="34">
        <f t="shared" si="67"/>
        <v>15.11</v>
      </c>
      <c r="H839" s="36">
        <f t="shared" si="66"/>
        <v>18.89</v>
      </c>
      <c r="I839" s="36">
        <f t="shared" si="64"/>
        <v>415.58</v>
      </c>
      <c r="J839" s="29" t="s">
        <v>3622</v>
      </c>
      <c r="K839" s="37">
        <v>15.11</v>
      </c>
      <c r="M839" s="38">
        <v>15.11</v>
      </c>
      <c r="N839" s="39">
        <f t="shared" si="65"/>
        <v>0.25</v>
      </c>
      <c r="S839" s="13">
        <v>22</v>
      </c>
    </row>
    <row r="840" spans="1:19" ht="33.75" x14ac:dyDescent="0.25">
      <c r="A840" s="32" t="s">
        <v>886</v>
      </c>
      <c r="B840" s="33" t="s">
        <v>2275</v>
      </c>
      <c r="C840" s="32" t="s">
        <v>1</v>
      </c>
      <c r="D840" s="32" t="s">
        <v>3059</v>
      </c>
      <c r="E840" s="34">
        <f t="shared" si="68"/>
        <v>12</v>
      </c>
      <c r="F840" s="35" t="s">
        <v>22</v>
      </c>
      <c r="G840" s="34">
        <f t="shared" si="67"/>
        <v>27.43</v>
      </c>
      <c r="H840" s="36">
        <f t="shared" si="66"/>
        <v>34.29</v>
      </c>
      <c r="I840" s="36">
        <f t="shared" si="64"/>
        <v>411.48</v>
      </c>
      <c r="J840" s="29" t="s">
        <v>3622</v>
      </c>
      <c r="K840" s="37">
        <v>27.43</v>
      </c>
      <c r="M840" s="38">
        <v>27.43</v>
      </c>
      <c r="N840" s="39">
        <f t="shared" si="65"/>
        <v>0.25</v>
      </c>
      <c r="S840" s="13">
        <v>12</v>
      </c>
    </row>
    <row r="841" spans="1:19" ht="33.75" x14ac:dyDescent="0.25">
      <c r="A841" s="32" t="s">
        <v>887</v>
      </c>
      <c r="B841" s="33" t="s">
        <v>2277</v>
      </c>
      <c r="C841" s="32" t="s">
        <v>1</v>
      </c>
      <c r="D841" s="32" t="s">
        <v>3061</v>
      </c>
      <c r="E841" s="34">
        <f t="shared" si="68"/>
        <v>23</v>
      </c>
      <c r="F841" s="35" t="s">
        <v>22</v>
      </c>
      <c r="G841" s="34">
        <f t="shared" si="67"/>
        <v>42.4</v>
      </c>
      <c r="H841" s="36">
        <f t="shared" si="66"/>
        <v>53</v>
      </c>
      <c r="I841" s="36">
        <f t="shared" si="64"/>
        <v>1219</v>
      </c>
      <c r="J841" s="29" t="s">
        <v>3622</v>
      </c>
      <c r="K841" s="37">
        <v>42.4</v>
      </c>
      <c r="M841" s="38">
        <v>42.4</v>
      </c>
      <c r="N841" s="39">
        <f t="shared" si="65"/>
        <v>0.25</v>
      </c>
      <c r="S841" s="13">
        <v>23</v>
      </c>
    </row>
    <row r="842" spans="1:19" ht="33.75" x14ac:dyDescent="0.25">
      <c r="A842" s="32" t="s">
        <v>888</v>
      </c>
      <c r="B842" s="33" t="s">
        <v>2278</v>
      </c>
      <c r="C842" s="32" t="s">
        <v>1</v>
      </c>
      <c r="D842" s="32" t="s">
        <v>3062</v>
      </c>
      <c r="E842" s="34">
        <f t="shared" si="68"/>
        <v>9</v>
      </c>
      <c r="F842" s="35" t="s">
        <v>22</v>
      </c>
      <c r="G842" s="34">
        <f t="shared" si="67"/>
        <v>50.66</v>
      </c>
      <c r="H842" s="36">
        <f t="shared" si="66"/>
        <v>63.33</v>
      </c>
      <c r="I842" s="36">
        <f t="shared" si="64"/>
        <v>569.97</v>
      </c>
      <c r="J842" s="29" t="s">
        <v>3622</v>
      </c>
      <c r="K842" s="37">
        <v>50.66</v>
      </c>
      <c r="M842" s="38">
        <v>50.66</v>
      </c>
      <c r="N842" s="39">
        <f t="shared" si="65"/>
        <v>0.25</v>
      </c>
      <c r="S842" s="13">
        <v>9</v>
      </c>
    </row>
    <row r="843" spans="1:19" ht="33.75" x14ac:dyDescent="0.25">
      <c r="A843" s="32" t="s">
        <v>889</v>
      </c>
      <c r="B843" s="33" t="s">
        <v>2288</v>
      </c>
      <c r="C843" s="32" t="s">
        <v>1</v>
      </c>
      <c r="D843" s="32" t="s">
        <v>3072</v>
      </c>
      <c r="E843" s="34">
        <f t="shared" si="68"/>
        <v>1</v>
      </c>
      <c r="F843" s="35" t="s">
        <v>22</v>
      </c>
      <c r="G843" s="34">
        <f t="shared" si="67"/>
        <v>47.19</v>
      </c>
      <c r="H843" s="36">
        <f t="shared" si="66"/>
        <v>58.99</v>
      </c>
      <c r="I843" s="36">
        <f t="shared" si="64"/>
        <v>58.99</v>
      </c>
      <c r="J843" s="29" t="s">
        <v>3622</v>
      </c>
      <c r="K843" s="37">
        <v>47.19</v>
      </c>
      <c r="M843" s="38">
        <v>47.19</v>
      </c>
      <c r="N843" s="39">
        <f t="shared" si="65"/>
        <v>0.25</v>
      </c>
      <c r="S843" s="13">
        <v>1</v>
      </c>
    </row>
    <row r="844" spans="1:19" ht="33.75" x14ac:dyDescent="0.25">
      <c r="A844" s="32" t="s">
        <v>890</v>
      </c>
      <c r="B844" s="33" t="s">
        <v>2279</v>
      </c>
      <c r="C844" s="32" t="s">
        <v>1</v>
      </c>
      <c r="D844" s="32" t="s">
        <v>3063</v>
      </c>
      <c r="E844" s="34">
        <f t="shared" si="68"/>
        <v>71</v>
      </c>
      <c r="F844" s="35" t="s">
        <v>22</v>
      </c>
      <c r="G844" s="34">
        <f t="shared" si="67"/>
        <v>9.59</v>
      </c>
      <c r="H844" s="36">
        <f t="shared" si="66"/>
        <v>11.99</v>
      </c>
      <c r="I844" s="36">
        <f t="shared" si="64"/>
        <v>851.29</v>
      </c>
      <c r="J844" s="29" t="s">
        <v>3622</v>
      </c>
      <c r="K844" s="37">
        <v>9.59</v>
      </c>
      <c r="M844" s="38">
        <v>9.59</v>
      </c>
      <c r="N844" s="39">
        <f t="shared" si="65"/>
        <v>0.25</v>
      </c>
      <c r="S844" s="13">
        <v>71</v>
      </c>
    </row>
    <row r="845" spans="1:19" ht="33.75" x14ac:dyDescent="0.25">
      <c r="A845" s="32" t="s">
        <v>891</v>
      </c>
      <c r="B845" s="33" t="s">
        <v>2281</v>
      </c>
      <c r="C845" s="32" t="s">
        <v>1</v>
      </c>
      <c r="D845" s="32" t="s">
        <v>3065</v>
      </c>
      <c r="E845" s="34">
        <f t="shared" si="68"/>
        <v>51</v>
      </c>
      <c r="F845" s="35" t="s">
        <v>22</v>
      </c>
      <c r="G845" s="34">
        <f t="shared" si="67"/>
        <v>17.739999999999998</v>
      </c>
      <c r="H845" s="36">
        <f>ROUND(G845*(1+I$5),2)</f>
        <v>22.18</v>
      </c>
      <c r="I845" s="36">
        <f t="shared" ref="I845:I908" si="69">ROUND(E845*H845,2)</f>
        <v>1131.18</v>
      </c>
      <c r="J845" s="29" t="s">
        <v>3622</v>
      </c>
      <c r="K845" s="37">
        <v>17.739999999999998</v>
      </c>
      <c r="M845" s="38">
        <v>17.739999999999998</v>
      </c>
      <c r="N845" s="39">
        <f t="shared" ref="N845:N908" si="70">ROUND(H845/G845,3)-1</f>
        <v>0.25</v>
      </c>
      <c r="S845" s="13">
        <v>51</v>
      </c>
    </row>
    <row r="846" spans="1:19" ht="33.75" x14ac:dyDescent="0.25">
      <c r="A846" s="32" t="s">
        <v>892</v>
      </c>
      <c r="B846" s="33" t="s">
        <v>2280</v>
      </c>
      <c r="C846" s="32" t="s">
        <v>1</v>
      </c>
      <c r="D846" s="32" t="s">
        <v>3064</v>
      </c>
      <c r="E846" s="34">
        <f t="shared" si="68"/>
        <v>1</v>
      </c>
      <c r="F846" s="35" t="s">
        <v>22</v>
      </c>
      <c r="G846" s="34">
        <f t="shared" si="67"/>
        <v>15.56</v>
      </c>
      <c r="H846" s="36">
        <f>ROUND(G846*(1+I$5),2)</f>
        <v>19.45</v>
      </c>
      <c r="I846" s="36">
        <f t="shared" si="69"/>
        <v>19.45</v>
      </c>
      <c r="J846" s="29" t="s">
        <v>3622</v>
      </c>
      <c r="K846" s="37">
        <v>15.56</v>
      </c>
      <c r="M846" s="38">
        <v>15.56</v>
      </c>
      <c r="N846" s="39">
        <f t="shared" si="70"/>
        <v>0.25</v>
      </c>
      <c r="S846" s="13">
        <v>1</v>
      </c>
    </row>
    <row r="847" spans="1:19" ht="33.75" x14ac:dyDescent="0.25">
      <c r="A847" s="32" t="s">
        <v>893</v>
      </c>
      <c r="B847" s="33" t="s">
        <v>2282</v>
      </c>
      <c r="C847" s="32" t="s">
        <v>1</v>
      </c>
      <c r="D847" s="32" t="s">
        <v>3066</v>
      </c>
      <c r="E847" s="34">
        <f t="shared" si="68"/>
        <v>11</v>
      </c>
      <c r="F847" s="35" t="s">
        <v>22</v>
      </c>
      <c r="G847" s="34">
        <f t="shared" si="67"/>
        <v>10.74</v>
      </c>
      <c r="H847" s="36">
        <f t="shared" ref="H847:H909" si="71">ROUND(G847*(1+I$5),2)</f>
        <v>13.43</v>
      </c>
      <c r="I847" s="36">
        <f t="shared" si="69"/>
        <v>147.72999999999999</v>
      </c>
      <c r="J847" s="29" t="s">
        <v>3622</v>
      </c>
      <c r="K847" s="37">
        <v>10.74</v>
      </c>
      <c r="M847" s="38">
        <v>10.74</v>
      </c>
      <c r="N847" s="39">
        <f t="shared" si="70"/>
        <v>0.25</v>
      </c>
      <c r="S847" s="13">
        <v>11</v>
      </c>
    </row>
    <row r="848" spans="1:19" ht="22.5" x14ac:dyDescent="0.25">
      <c r="A848" s="32" t="s">
        <v>894</v>
      </c>
      <c r="B848" s="33" t="s">
        <v>2283</v>
      </c>
      <c r="C848" s="32" t="s">
        <v>1</v>
      </c>
      <c r="D848" s="32" t="s">
        <v>3067</v>
      </c>
      <c r="E848" s="34">
        <f t="shared" si="68"/>
        <v>7</v>
      </c>
      <c r="F848" s="35" t="s">
        <v>22</v>
      </c>
      <c r="G848" s="34">
        <f t="shared" si="67"/>
        <v>15.39</v>
      </c>
      <c r="H848" s="36">
        <f t="shared" si="71"/>
        <v>19.239999999999998</v>
      </c>
      <c r="I848" s="36">
        <f t="shared" si="69"/>
        <v>134.68</v>
      </c>
      <c r="J848" s="29" t="s">
        <v>3622</v>
      </c>
      <c r="K848" s="37">
        <v>15.39</v>
      </c>
      <c r="M848" s="38">
        <v>15.39</v>
      </c>
      <c r="N848" s="39">
        <f t="shared" si="70"/>
        <v>0.25</v>
      </c>
      <c r="S848" s="13">
        <v>7</v>
      </c>
    </row>
    <row r="849" spans="1:19" ht="22.5" x14ac:dyDescent="0.25">
      <c r="A849" s="32" t="s">
        <v>895</v>
      </c>
      <c r="B849" s="33" t="s">
        <v>2284</v>
      </c>
      <c r="C849" s="32" t="s">
        <v>1</v>
      </c>
      <c r="D849" s="32" t="s">
        <v>3068</v>
      </c>
      <c r="E849" s="34">
        <f t="shared" si="68"/>
        <v>40</v>
      </c>
      <c r="F849" s="35" t="s">
        <v>22</v>
      </c>
      <c r="G849" s="34">
        <f t="shared" si="67"/>
        <v>24.25</v>
      </c>
      <c r="H849" s="36">
        <f t="shared" si="71"/>
        <v>30.31</v>
      </c>
      <c r="I849" s="36">
        <f t="shared" si="69"/>
        <v>1212.4000000000001</v>
      </c>
      <c r="J849" s="29" t="s">
        <v>3622</v>
      </c>
      <c r="K849" s="37">
        <v>24.25</v>
      </c>
      <c r="M849" s="38">
        <v>24.25</v>
      </c>
      <c r="N849" s="39">
        <f t="shared" si="70"/>
        <v>0.25</v>
      </c>
      <c r="S849" s="13">
        <v>40</v>
      </c>
    </row>
    <row r="850" spans="1:19" ht="22.5" x14ac:dyDescent="0.25">
      <c r="A850" s="32" t="s">
        <v>896</v>
      </c>
      <c r="B850" s="33" t="s">
        <v>2285</v>
      </c>
      <c r="C850" s="32" t="s">
        <v>1</v>
      </c>
      <c r="D850" s="32" t="s">
        <v>3069</v>
      </c>
      <c r="E850" s="34">
        <f t="shared" si="68"/>
        <v>2</v>
      </c>
      <c r="F850" s="35" t="s">
        <v>22</v>
      </c>
      <c r="G850" s="34">
        <f t="shared" si="67"/>
        <v>40.380000000000003</v>
      </c>
      <c r="H850" s="36">
        <f t="shared" si="71"/>
        <v>50.48</v>
      </c>
      <c r="I850" s="36">
        <f t="shared" si="69"/>
        <v>100.96</v>
      </c>
      <c r="J850" s="29" t="s">
        <v>3622</v>
      </c>
      <c r="K850" s="37">
        <v>40.380000000000003</v>
      </c>
      <c r="M850" s="38">
        <v>40.380000000000003</v>
      </c>
      <c r="N850" s="39">
        <f t="shared" si="70"/>
        <v>0.25</v>
      </c>
      <c r="S850" s="13">
        <v>2</v>
      </c>
    </row>
    <row r="851" spans="1:19" ht="22.5" x14ac:dyDescent="0.25">
      <c r="A851" s="32" t="s">
        <v>897</v>
      </c>
      <c r="B851" s="33" t="s">
        <v>2286</v>
      </c>
      <c r="C851" s="32" t="s">
        <v>1</v>
      </c>
      <c r="D851" s="32" t="s">
        <v>3070</v>
      </c>
      <c r="E851" s="34">
        <f t="shared" si="68"/>
        <v>1</v>
      </c>
      <c r="F851" s="35" t="s">
        <v>22</v>
      </c>
      <c r="G851" s="34">
        <f t="shared" si="67"/>
        <v>38.39</v>
      </c>
      <c r="H851" s="36">
        <f t="shared" si="71"/>
        <v>47.99</v>
      </c>
      <c r="I851" s="36">
        <f t="shared" si="69"/>
        <v>47.99</v>
      </c>
      <c r="J851" s="29" t="s">
        <v>3622</v>
      </c>
      <c r="K851" s="37">
        <v>38.39</v>
      </c>
      <c r="M851" s="38">
        <v>38.39</v>
      </c>
      <c r="N851" s="39">
        <f t="shared" si="70"/>
        <v>0.25</v>
      </c>
      <c r="S851" s="13">
        <v>1</v>
      </c>
    </row>
    <row r="852" spans="1:19" ht="33.75" x14ac:dyDescent="0.25">
      <c r="A852" s="32" t="s">
        <v>898</v>
      </c>
      <c r="B852" s="33" t="s">
        <v>2274</v>
      </c>
      <c r="C852" s="32" t="s">
        <v>1</v>
      </c>
      <c r="D852" s="32" t="s">
        <v>3058</v>
      </c>
      <c r="E852" s="34">
        <f t="shared" si="68"/>
        <v>4</v>
      </c>
      <c r="F852" s="35" t="s">
        <v>22</v>
      </c>
      <c r="G852" s="34">
        <f t="shared" si="67"/>
        <v>22.58</v>
      </c>
      <c r="H852" s="36">
        <f t="shared" si="71"/>
        <v>28.23</v>
      </c>
      <c r="I852" s="36">
        <f t="shared" si="69"/>
        <v>112.92</v>
      </c>
      <c r="J852" s="29" t="s">
        <v>3622</v>
      </c>
      <c r="K852" s="37">
        <v>22.58</v>
      </c>
      <c r="M852" s="38">
        <v>22.58</v>
      </c>
      <c r="N852" s="39">
        <f t="shared" si="70"/>
        <v>0.25</v>
      </c>
      <c r="S852" s="13">
        <v>4</v>
      </c>
    </row>
    <row r="853" spans="1:19" ht="22.5" x14ac:dyDescent="0.25">
      <c r="A853" s="32" t="s">
        <v>899</v>
      </c>
      <c r="B853" s="33" t="s">
        <v>2536</v>
      </c>
      <c r="C853" s="32" t="s">
        <v>1</v>
      </c>
      <c r="D853" s="32" t="s">
        <v>3318</v>
      </c>
      <c r="E853" s="34">
        <f t="shared" si="68"/>
        <v>1</v>
      </c>
      <c r="F853" s="35" t="s">
        <v>22</v>
      </c>
      <c r="G853" s="34">
        <f t="shared" si="67"/>
        <v>62.7</v>
      </c>
      <c r="H853" s="36">
        <f t="shared" si="71"/>
        <v>78.38</v>
      </c>
      <c r="I853" s="36">
        <f t="shared" si="69"/>
        <v>78.38</v>
      </c>
      <c r="J853" s="29" t="s">
        <v>3622</v>
      </c>
      <c r="K853" s="37">
        <v>62.7</v>
      </c>
      <c r="M853" s="38">
        <v>62.7</v>
      </c>
      <c r="N853" s="39">
        <f t="shared" si="70"/>
        <v>0.25</v>
      </c>
      <c r="S853" s="13">
        <v>1</v>
      </c>
    </row>
    <row r="854" spans="1:19" ht="33.75" x14ac:dyDescent="0.25">
      <c r="A854" s="32" t="s">
        <v>900</v>
      </c>
      <c r="B854" s="33" t="s">
        <v>2291</v>
      </c>
      <c r="C854" s="32" t="s">
        <v>1</v>
      </c>
      <c r="D854" s="32" t="s">
        <v>3075</v>
      </c>
      <c r="E854" s="34">
        <f t="shared" si="68"/>
        <v>3</v>
      </c>
      <c r="F854" s="35" t="s">
        <v>22</v>
      </c>
      <c r="G854" s="34">
        <f t="shared" si="67"/>
        <v>42.08</v>
      </c>
      <c r="H854" s="36">
        <f t="shared" si="71"/>
        <v>52.6</v>
      </c>
      <c r="I854" s="36">
        <f t="shared" si="69"/>
        <v>157.80000000000001</v>
      </c>
      <c r="J854" s="29" t="s">
        <v>3622</v>
      </c>
      <c r="K854" s="37">
        <v>42.08</v>
      </c>
      <c r="M854" s="38">
        <v>42.08</v>
      </c>
      <c r="N854" s="39">
        <f t="shared" si="70"/>
        <v>0.25</v>
      </c>
      <c r="S854" s="13">
        <v>3</v>
      </c>
    </row>
    <row r="855" spans="1:19" ht="22.5" x14ac:dyDescent="0.25">
      <c r="A855" s="32" t="s">
        <v>901</v>
      </c>
      <c r="B855" s="33" t="s">
        <v>2292</v>
      </c>
      <c r="C855" s="32" t="s">
        <v>1</v>
      </c>
      <c r="D855" s="32" t="s">
        <v>3076</v>
      </c>
      <c r="E855" s="34">
        <f t="shared" si="68"/>
        <v>1</v>
      </c>
      <c r="F855" s="35" t="s">
        <v>22</v>
      </c>
      <c r="G855" s="34">
        <f t="shared" si="67"/>
        <v>479.16</v>
      </c>
      <c r="H855" s="36">
        <f t="shared" si="71"/>
        <v>598.95000000000005</v>
      </c>
      <c r="I855" s="36">
        <f t="shared" si="69"/>
        <v>598.95000000000005</v>
      </c>
      <c r="J855" s="29" t="s">
        <v>3622</v>
      </c>
      <c r="K855" s="37">
        <v>479.16</v>
      </c>
      <c r="M855" s="38">
        <v>479.16</v>
      </c>
      <c r="N855" s="39">
        <f t="shared" si="70"/>
        <v>0.25</v>
      </c>
      <c r="S855" s="13">
        <v>1</v>
      </c>
    </row>
    <row r="856" spans="1:19" ht="33.75" x14ac:dyDescent="0.25">
      <c r="A856" s="32" t="s">
        <v>902</v>
      </c>
      <c r="B856" s="33" t="s">
        <v>2295</v>
      </c>
      <c r="C856" s="32" t="s">
        <v>1</v>
      </c>
      <c r="D856" s="32" t="s">
        <v>3079</v>
      </c>
      <c r="E856" s="34">
        <f t="shared" si="68"/>
        <v>1</v>
      </c>
      <c r="F856" s="35" t="s">
        <v>22</v>
      </c>
      <c r="G856" s="34">
        <f t="shared" si="67"/>
        <v>293.95</v>
      </c>
      <c r="H856" s="36">
        <f t="shared" si="71"/>
        <v>367.44</v>
      </c>
      <c r="I856" s="36">
        <f t="shared" si="69"/>
        <v>367.44</v>
      </c>
      <c r="J856" s="29" t="s">
        <v>3622</v>
      </c>
      <c r="K856" s="37">
        <v>293.95</v>
      </c>
      <c r="M856" s="38">
        <v>293.95</v>
      </c>
      <c r="N856" s="39">
        <f t="shared" si="70"/>
        <v>0.25</v>
      </c>
      <c r="S856" s="13">
        <v>1</v>
      </c>
    </row>
    <row r="857" spans="1:19" ht="22.5" x14ac:dyDescent="0.25">
      <c r="A857" s="32" t="s">
        <v>903</v>
      </c>
      <c r="B857" s="33" t="s">
        <v>2314</v>
      </c>
      <c r="C857" s="32" t="s">
        <v>1</v>
      </c>
      <c r="D857" s="32" t="s">
        <v>3098</v>
      </c>
      <c r="E857" s="34">
        <f t="shared" si="68"/>
        <v>28.73</v>
      </c>
      <c r="F857" s="35" t="s">
        <v>24</v>
      </c>
      <c r="G857" s="34">
        <f t="shared" si="67"/>
        <v>50.53</v>
      </c>
      <c r="H857" s="36">
        <f t="shared" si="71"/>
        <v>63.16</v>
      </c>
      <c r="I857" s="36">
        <f t="shared" si="69"/>
        <v>1814.59</v>
      </c>
      <c r="J857" s="29" t="s">
        <v>3622</v>
      </c>
      <c r="K857" s="37">
        <v>50.53</v>
      </c>
      <c r="M857" s="38">
        <v>50.53</v>
      </c>
      <c r="N857" s="39">
        <f t="shared" si="70"/>
        <v>0.25</v>
      </c>
      <c r="S857" s="13">
        <v>28.73</v>
      </c>
    </row>
    <row r="858" spans="1:19" ht="22.5" x14ac:dyDescent="0.25">
      <c r="A858" s="32" t="s">
        <v>904</v>
      </c>
      <c r="B858" s="33" t="s">
        <v>2318</v>
      </c>
      <c r="C858" s="32" t="s">
        <v>1</v>
      </c>
      <c r="D858" s="32" t="s">
        <v>3102</v>
      </c>
      <c r="E858" s="34">
        <f t="shared" si="68"/>
        <v>6</v>
      </c>
      <c r="F858" s="35" t="s">
        <v>22</v>
      </c>
      <c r="G858" s="34">
        <f t="shared" si="67"/>
        <v>35.76</v>
      </c>
      <c r="H858" s="36">
        <f t="shared" si="71"/>
        <v>44.7</v>
      </c>
      <c r="I858" s="36">
        <f t="shared" si="69"/>
        <v>268.2</v>
      </c>
      <c r="J858" s="29" t="s">
        <v>3622</v>
      </c>
      <c r="K858" s="37">
        <v>35.76</v>
      </c>
      <c r="M858" s="38">
        <v>35.76</v>
      </c>
      <c r="N858" s="39">
        <f t="shared" si="70"/>
        <v>0.25</v>
      </c>
      <c r="S858" s="13">
        <v>6</v>
      </c>
    </row>
    <row r="859" spans="1:19" ht="22.5" x14ac:dyDescent="0.25">
      <c r="A859" s="32" t="s">
        <v>905</v>
      </c>
      <c r="B859" s="33" t="s">
        <v>2320</v>
      </c>
      <c r="C859" s="32" t="s">
        <v>1</v>
      </c>
      <c r="D859" s="32" t="s">
        <v>3104</v>
      </c>
      <c r="E859" s="34">
        <f t="shared" si="68"/>
        <v>6</v>
      </c>
      <c r="F859" s="35" t="s">
        <v>22</v>
      </c>
      <c r="G859" s="34">
        <f t="shared" si="67"/>
        <v>27.22</v>
      </c>
      <c r="H859" s="36">
        <f t="shared" si="71"/>
        <v>34.03</v>
      </c>
      <c r="I859" s="36">
        <f t="shared" si="69"/>
        <v>204.18</v>
      </c>
      <c r="J859" s="29" t="s">
        <v>3622</v>
      </c>
      <c r="K859" s="37">
        <v>27.22</v>
      </c>
      <c r="M859" s="38">
        <v>27.22</v>
      </c>
      <c r="N859" s="39">
        <f t="shared" si="70"/>
        <v>0.25</v>
      </c>
      <c r="S859" s="13">
        <v>6</v>
      </c>
    </row>
    <row r="860" spans="1:19" x14ac:dyDescent="0.25">
      <c r="A860" s="32" t="s">
        <v>906</v>
      </c>
      <c r="B860" s="33" t="s">
        <v>2322</v>
      </c>
      <c r="C860" s="32" t="s">
        <v>2930</v>
      </c>
      <c r="D860" s="32" t="s">
        <v>3106</v>
      </c>
      <c r="E860" s="34">
        <f t="shared" si="68"/>
        <v>6</v>
      </c>
      <c r="F860" s="35" t="s">
        <v>22</v>
      </c>
      <c r="G860" s="34">
        <f t="shared" si="67"/>
        <v>202.69</v>
      </c>
      <c r="H860" s="36">
        <f t="shared" si="71"/>
        <v>253.36</v>
      </c>
      <c r="I860" s="36">
        <f t="shared" si="69"/>
        <v>1520.16</v>
      </c>
      <c r="J860" s="29" t="s">
        <v>3622</v>
      </c>
      <c r="K860" s="37">
        <v>202.69</v>
      </c>
      <c r="M860" s="38">
        <v>202.69</v>
      </c>
      <c r="N860" s="39">
        <f t="shared" si="70"/>
        <v>0.25</v>
      </c>
      <c r="S860" s="13">
        <v>6</v>
      </c>
    </row>
    <row r="861" spans="1:19" x14ac:dyDescent="0.25">
      <c r="A861" s="32" t="s">
        <v>907</v>
      </c>
      <c r="B861" s="33" t="s">
        <v>2296</v>
      </c>
      <c r="C861" s="32" t="s">
        <v>2930</v>
      </c>
      <c r="D861" s="32" t="s">
        <v>3080</v>
      </c>
      <c r="E861" s="34">
        <f t="shared" si="68"/>
        <v>4</v>
      </c>
      <c r="F861" s="35" t="s">
        <v>22</v>
      </c>
      <c r="G861" s="34">
        <f t="shared" ref="G861:G924" si="72">ROUND(K861*(100%-I$7),2)</f>
        <v>2741.34</v>
      </c>
      <c r="H861" s="36">
        <f t="shared" si="71"/>
        <v>3426.68</v>
      </c>
      <c r="I861" s="36">
        <f t="shared" si="69"/>
        <v>13706.72</v>
      </c>
      <c r="J861" s="29" t="s">
        <v>3622</v>
      </c>
      <c r="K861" s="37">
        <v>2741.34</v>
      </c>
      <c r="M861" s="38">
        <v>2741.34</v>
      </c>
      <c r="N861" s="39">
        <f t="shared" si="70"/>
        <v>0.25</v>
      </c>
      <c r="S861" s="13">
        <v>4</v>
      </c>
    </row>
    <row r="862" spans="1:19" x14ac:dyDescent="0.25">
      <c r="A862" s="32" t="s">
        <v>908</v>
      </c>
      <c r="B862" s="33" t="s">
        <v>2297</v>
      </c>
      <c r="C862" s="32" t="s">
        <v>2930</v>
      </c>
      <c r="D862" s="32" t="s">
        <v>3081</v>
      </c>
      <c r="E862" s="34">
        <f t="shared" si="68"/>
        <v>7</v>
      </c>
      <c r="F862" s="35" t="s">
        <v>22</v>
      </c>
      <c r="G862" s="34">
        <f t="shared" si="72"/>
        <v>111.75</v>
      </c>
      <c r="H862" s="36">
        <f t="shared" si="71"/>
        <v>139.69</v>
      </c>
      <c r="I862" s="36">
        <f t="shared" si="69"/>
        <v>977.83</v>
      </c>
      <c r="J862" s="29" t="s">
        <v>3622</v>
      </c>
      <c r="K862" s="37">
        <v>111.75</v>
      </c>
      <c r="M862" s="38">
        <v>111.75</v>
      </c>
      <c r="N862" s="39">
        <f t="shared" si="70"/>
        <v>0.25</v>
      </c>
      <c r="S862" s="13">
        <v>7</v>
      </c>
    </row>
    <row r="863" spans="1:19" ht="22.5" x14ac:dyDescent="0.25">
      <c r="A863" s="32" t="s">
        <v>909</v>
      </c>
      <c r="B863" s="33" t="s">
        <v>2537</v>
      </c>
      <c r="C863" s="32" t="s">
        <v>1</v>
      </c>
      <c r="D863" s="32" t="s">
        <v>3319</v>
      </c>
      <c r="E863" s="34">
        <f t="shared" si="68"/>
        <v>2</v>
      </c>
      <c r="F863" s="35" t="s">
        <v>22</v>
      </c>
      <c r="G863" s="34">
        <f t="shared" si="72"/>
        <v>1184.49</v>
      </c>
      <c r="H863" s="36">
        <f t="shared" si="71"/>
        <v>1480.61</v>
      </c>
      <c r="I863" s="36">
        <f t="shared" si="69"/>
        <v>2961.22</v>
      </c>
      <c r="J863" s="29" t="s">
        <v>3622</v>
      </c>
      <c r="K863" s="37">
        <v>1184.49</v>
      </c>
      <c r="M863" s="38">
        <v>1184.49</v>
      </c>
      <c r="N863" s="39">
        <f t="shared" si="70"/>
        <v>0.25</v>
      </c>
      <c r="S863" s="13">
        <v>2</v>
      </c>
    </row>
    <row r="864" spans="1:19" ht="22.5" x14ac:dyDescent="0.25">
      <c r="A864" s="32" t="s">
        <v>910</v>
      </c>
      <c r="B864" s="33" t="s">
        <v>2298</v>
      </c>
      <c r="C864" s="32" t="s">
        <v>1</v>
      </c>
      <c r="D864" s="32" t="s">
        <v>3082</v>
      </c>
      <c r="E864" s="34">
        <f t="shared" si="68"/>
        <v>11</v>
      </c>
      <c r="F864" s="35" t="s">
        <v>22</v>
      </c>
      <c r="G864" s="34">
        <f t="shared" si="72"/>
        <v>523.24</v>
      </c>
      <c r="H864" s="36">
        <f t="shared" si="71"/>
        <v>654.04999999999995</v>
      </c>
      <c r="I864" s="36">
        <f t="shared" si="69"/>
        <v>7194.55</v>
      </c>
      <c r="J864" s="29" t="s">
        <v>3622</v>
      </c>
      <c r="K864" s="37">
        <v>523.24</v>
      </c>
      <c r="M864" s="38">
        <v>523.24</v>
      </c>
      <c r="N864" s="39">
        <f t="shared" si="70"/>
        <v>0.25</v>
      </c>
      <c r="S864" s="13">
        <v>11</v>
      </c>
    </row>
    <row r="865" spans="1:19" x14ac:dyDescent="0.25">
      <c r="A865" s="32" t="s">
        <v>911</v>
      </c>
      <c r="B865" s="33" t="s">
        <v>2299</v>
      </c>
      <c r="C865" s="32" t="s">
        <v>2930</v>
      </c>
      <c r="D865" s="32" t="s">
        <v>3083</v>
      </c>
      <c r="E865" s="34">
        <f t="shared" si="68"/>
        <v>4</v>
      </c>
      <c r="F865" s="35" t="s">
        <v>22</v>
      </c>
      <c r="G865" s="34">
        <f t="shared" si="72"/>
        <v>369.06</v>
      </c>
      <c r="H865" s="36">
        <f t="shared" si="71"/>
        <v>461.33</v>
      </c>
      <c r="I865" s="36">
        <f t="shared" si="69"/>
        <v>1845.32</v>
      </c>
      <c r="J865" s="29" t="s">
        <v>3622</v>
      </c>
      <c r="K865" s="37">
        <v>369.06</v>
      </c>
      <c r="M865" s="38">
        <v>369.06</v>
      </c>
      <c r="N865" s="39">
        <f t="shared" si="70"/>
        <v>0.25</v>
      </c>
      <c r="S865" s="13">
        <v>4</v>
      </c>
    </row>
    <row r="866" spans="1:19" x14ac:dyDescent="0.25">
      <c r="A866" s="32" t="s">
        <v>912</v>
      </c>
      <c r="B866" s="33" t="s">
        <v>2538</v>
      </c>
      <c r="C866" s="32" t="s">
        <v>2930</v>
      </c>
      <c r="D866" s="32" t="s">
        <v>3320</v>
      </c>
      <c r="E866" s="34">
        <f t="shared" si="68"/>
        <v>6</v>
      </c>
      <c r="F866" s="35" t="s">
        <v>22</v>
      </c>
      <c r="G866" s="34">
        <f t="shared" si="72"/>
        <v>130.49</v>
      </c>
      <c r="H866" s="36">
        <f t="shared" si="71"/>
        <v>163.11000000000001</v>
      </c>
      <c r="I866" s="36">
        <f t="shared" si="69"/>
        <v>978.66</v>
      </c>
      <c r="J866" s="29" t="s">
        <v>3622</v>
      </c>
      <c r="K866" s="37">
        <v>130.49</v>
      </c>
      <c r="M866" s="38">
        <v>130.49</v>
      </c>
      <c r="N866" s="39">
        <f t="shared" si="70"/>
        <v>0.25</v>
      </c>
      <c r="S866" s="13">
        <v>6</v>
      </c>
    </row>
    <row r="867" spans="1:19" ht="33.75" x14ac:dyDescent="0.25">
      <c r="A867" s="32" t="s">
        <v>913</v>
      </c>
      <c r="B867" s="33" t="s">
        <v>2301</v>
      </c>
      <c r="C867" s="32" t="s">
        <v>1</v>
      </c>
      <c r="D867" s="32" t="s">
        <v>3085</v>
      </c>
      <c r="E867" s="34">
        <f t="shared" si="68"/>
        <v>10</v>
      </c>
      <c r="F867" s="35" t="s">
        <v>22</v>
      </c>
      <c r="G867" s="34">
        <f t="shared" si="72"/>
        <v>491.96</v>
      </c>
      <c r="H867" s="36">
        <f t="shared" si="71"/>
        <v>614.95000000000005</v>
      </c>
      <c r="I867" s="36">
        <f t="shared" si="69"/>
        <v>6149.5</v>
      </c>
      <c r="J867" s="29" t="s">
        <v>3622</v>
      </c>
      <c r="K867" s="37">
        <v>491.96</v>
      </c>
      <c r="M867" s="38">
        <v>491.96</v>
      </c>
      <c r="N867" s="39">
        <f t="shared" si="70"/>
        <v>0.25</v>
      </c>
      <c r="S867" s="13">
        <v>10</v>
      </c>
    </row>
    <row r="868" spans="1:19" x14ac:dyDescent="0.25">
      <c r="A868" s="32" t="s">
        <v>914</v>
      </c>
      <c r="B868" s="33" t="s">
        <v>2539</v>
      </c>
      <c r="C868" s="32" t="s">
        <v>2930</v>
      </c>
      <c r="D868" s="32" t="s">
        <v>3321</v>
      </c>
      <c r="E868" s="34">
        <f t="shared" ref="E868:E931" si="73">S868</f>
        <v>2</v>
      </c>
      <c r="F868" s="35" t="s">
        <v>22</v>
      </c>
      <c r="G868" s="34">
        <f t="shared" si="72"/>
        <v>145.18</v>
      </c>
      <c r="H868" s="36">
        <f t="shared" si="71"/>
        <v>181.48</v>
      </c>
      <c r="I868" s="36">
        <f t="shared" si="69"/>
        <v>362.96</v>
      </c>
      <c r="J868" s="29" t="s">
        <v>3622</v>
      </c>
      <c r="K868" s="37">
        <v>145.18</v>
      </c>
      <c r="M868" s="38">
        <v>145.18</v>
      </c>
      <c r="N868" s="39">
        <f t="shared" si="70"/>
        <v>0.25</v>
      </c>
      <c r="S868" s="13">
        <v>2</v>
      </c>
    </row>
    <row r="869" spans="1:19" x14ac:dyDescent="0.25">
      <c r="A869" s="32" t="s">
        <v>915</v>
      </c>
      <c r="B869" s="33" t="s">
        <v>2540</v>
      </c>
      <c r="C869" s="32" t="s">
        <v>2930</v>
      </c>
      <c r="D869" s="32" t="s">
        <v>3322</v>
      </c>
      <c r="E869" s="34">
        <f t="shared" si="73"/>
        <v>13</v>
      </c>
      <c r="F869" s="35" t="s">
        <v>22</v>
      </c>
      <c r="G869" s="34">
        <f t="shared" si="72"/>
        <v>426.69</v>
      </c>
      <c r="H869" s="36">
        <f t="shared" si="71"/>
        <v>533.36</v>
      </c>
      <c r="I869" s="36">
        <f t="shared" si="69"/>
        <v>6933.68</v>
      </c>
      <c r="J869" s="29" t="s">
        <v>3622</v>
      </c>
      <c r="K869" s="37">
        <v>426.69</v>
      </c>
      <c r="M869" s="38">
        <v>426.69</v>
      </c>
      <c r="N869" s="39">
        <f t="shared" si="70"/>
        <v>0.25</v>
      </c>
      <c r="S869" s="13">
        <v>13</v>
      </c>
    </row>
    <row r="870" spans="1:19" x14ac:dyDescent="0.25">
      <c r="A870" s="32" t="s">
        <v>916</v>
      </c>
      <c r="B870" s="33" t="s">
        <v>2302</v>
      </c>
      <c r="C870" s="32" t="s">
        <v>2930</v>
      </c>
      <c r="D870" s="32" t="s">
        <v>3086</v>
      </c>
      <c r="E870" s="34">
        <f t="shared" si="73"/>
        <v>5</v>
      </c>
      <c r="F870" s="35" t="s">
        <v>22</v>
      </c>
      <c r="G870" s="34">
        <f t="shared" si="72"/>
        <v>54.39</v>
      </c>
      <c r="H870" s="36">
        <f t="shared" si="71"/>
        <v>67.989999999999995</v>
      </c>
      <c r="I870" s="36">
        <f t="shared" si="69"/>
        <v>339.95</v>
      </c>
      <c r="J870" s="29" t="s">
        <v>3622</v>
      </c>
      <c r="K870" s="37">
        <v>54.39</v>
      </c>
      <c r="M870" s="38">
        <v>54.39</v>
      </c>
      <c r="N870" s="39">
        <f t="shared" si="70"/>
        <v>0.25</v>
      </c>
      <c r="S870" s="13">
        <v>5</v>
      </c>
    </row>
    <row r="871" spans="1:19" ht="22.5" x14ac:dyDescent="0.25">
      <c r="A871" s="32" t="s">
        <v>917</v>
      </c>
      <c r="B871" s="33" t="s">
        <v>2303</v>
      </c>
      <c r="C871" s="32" t="s">
        <v>1</v>
      </c>
      <c r="D871" s="32" t="s">
        <v>3087</v>
      </c>
      <c r="E871" s="34">
        <f t="shared" si="73"/>
        <v>7</v>
      </c>
      <c r="F871" s="35" t="s">
        <v>22</v>
      </c>
      <c r="G871" s="34">
        <f t="shared" si="72"/>
        <v>52.21</v>
      </c>
      <c r="H871" s="36">
        <f t="shared" si="71"/>
        <v>65.260000000000005</v>
      </c>
      <c r="I871" s="36">
        <f t="shared" si="69"/>
        <v>456.82</v>
      </c>
      <c r="J871" s="29" t="s">
        <v>3622</v>
      </c>
      <c r="K871" s="37">
        <v>52.21</v>
      </c>
      <c r="M871" s="38">
        <v>52.21</v>
      </c>
      <c r="N871" s="39">
        <f t="shared" si="70"/>
        <v>0.25</v>
      </c>
      <c r="S871" s="13">
        <v>7</v>
      </c>
    </row>
    <row r="872" spans="1:19" x14ac:dyDescent="0.25">
      <c r="A872" s="32" t="s">
        <v>918</v>
      </c>
      <c r="B872" s="33" t="s">
        <v>2305</v>
      </c>
      <c r="C872" s="32" t="s">
        <v>2930</v>
      </c>
      <c r="D872" s="32" t="s">
        <v>3089</v>
      </c>
      <c r="E872" s="34">
        <f t="shared" si="73"/>
        <v>2</v>
      </c>
      <c r="F872" s="35" t="s">
        <v>22</v>
      </c>
      <c r="G872" s="34">
        <f t="shared" si="72"/>
        <v>1783.54</v>
      </c>
      <c r="H872" s="36">
        <f t="shared" si="71"/>
        <v>2229.4299999999998</v>
      </c>
      <c r="I872" s="36">
        <f t="shared" si="69"/>
        <v>4458.8599999999997</v>
      </c>
      <c r="J872" s="29" t="s">
        <v>3622</v>
      </c>
      <c r="K872" s="37">
        <v>1783.54</v>
      </c>
      <c r="M872" s="38">
        <v>1783.54</v>
      </c>
      <c r="N872" s="39">
        <f t="shared" si="70"/>
        <v>0.25</v>
      </c>
      <c r="S872" s="13">
        <v>2</v>
      </c>
    </row>
    <row r="873" spans="1:19" ht="22.5" x14ac:dyDescent="0.25">
      <c r="A873" s="32" t="s">
        <v>919</v>
      </c>
      <c r="B873" s="33" t="s">
        <v>2306</v>
      </c>
      <c r="C873" s="32" t="s">
        <v>1</v>
      </c>
      <c r="D873" s="32" t="s">
        <v>3090</v>
      </c>
      <c r="E873" s="34">
        <f t="shared" si="73"/>
        <v>2</v>
      </c>
      <c r="F873" s="35" t="s">
        <v>22</v>
      </c>
      <c r="G873" s="34">
        <f t="shared" si="72"/>
        <v>763.8</v>
      </c>
      <c r="H873" s="36">
        <f t="shared" si="71"/>
        <v>954.75</v>
      </c>
      <c r="I873" s="36">
        <f t="shared" si="69"/>
        <v>1909.5</v>
      </c>
      <c r="J873" s="29" t="s">
        <v>3622</v>
      </c>
      <c r="K873" s="37">
        <v>763.8</v>
      </c>
      <c r="M873" s="38">
        <v>763.8</v>
      </c>
      <c r="N873" s="39">
        <f t="shared" si="70"/>
        <v>0.25</v>
      </c>
      <c r="S873" s="13">
        <v>2</v>
      </c>
    </row>
    <row r="874" spans="1:19" ht="23.25" customHeight="1" x14ac:dyDescent="0.25">
      <c r="A874" s="32" t="s">
        <v>920</v>
      </c>
      <c r="B874" s="33" t="s">
        <v>2307</v>
      </c>
      <c r="C874" s="32" t="s">
        <v>1</v>
      </c>
      <c r="D874" s="32" t="s">
        <v>3091</v>
      </c>
      <c r="E874" s="34">
        <f t="shared" si="73"/>
        <v>12</v>
      </c>
      <c r="F874" s="35" t="s">
        <v>22</v>
      </c>
      <c r="G874" s="34">
        <f t="shared" si="72"/>
        <v>42.55</v>
      </c>
      <c r="H874" s="36">
        <f t="shared" si="71"/>
        <v>53.19</v>
      </c>
      <c r="I874" s="36">
        <f t="shared" si="69"/>
        <v>638.28</v>
      </c>
      <c r="J874" s="29" t="s">
        <v>3622</v>
      </c>
      <c r="K874" s="37">
        <v>42.55</v>
      </c>
      <c r="M874" s="38">
        <v>42.55</v>
      </c>
      <c r="N874" s="39">
        <f t="shared" si="70"/>
        <v>0.25</v>
      </c>
      <c r="S874" s="13">
        <v>12</v>
      </c>
    </row>
    <row r="875" spans="1:19" x14ac:dyDescent="0.25">
      <c r="A875" s="32" t="s">
        <v>921</v>
      </c>
      <c r="B875" s="33" t="s">
        <v>2541</v>
      </c>
      <c r="C875" s="32" t="s">
        <v>2930</v>
      </c>
      <c r="D875" s="32" t="s">
        <v>3323</v>
      </c>
      <c r="E875" s="34">
        <f t="shared" si="73"/>
        <v>13</v>
      </c>
      <c r="F875" s="35" t="s">
        <v>22</v>
      </c>
      <c r="G875" s="34">
        <f t="shared" si="72"/>
        <v>97.37</v>
      </c>
      <c r="H875" s="36">
        <f t="shared" si="71"/>
        <v>121.71</v>
      </c>
      <c r="I875" s="36">
        <f t="shared" si="69"/>
        <v>1582.23</v>
      </c>
      <c r="J875" s="29" t="s">
        <v>3622</v>
      </c>
      <c r="K875" s="37">
        <v>97.37</v>
      </c>
      <c r="M875" s="38">
        <v>97.37</v>
      </c>
      <c r="N875" s="39">
        <f t="shared" si="70"/>
        <v>0.25</v>
      </c>
      <c r="S875" s="13">
        <v>13</v>
      </c>
    </row>
    <row r="876" spans="1:19" ht="33.75" x14ac:dyDescent="0.25">
      <c r="A876" s="32" t="s">
        <v>922</v>
      </c>
      <c r="B876" s="33" t="s">
        <v>2309</v>
      </c>
      <c r="C876" s="32" t="s">
        <v>1</v>
      </c>
      <c r="D876" s="32" t="s">
        <v>3093</v>
      </c>
      <c r="E876" s="34">
        <f t="shared" si="73"/>
        <v>1</v>
      </c>
      <c r="F876" s="35" t="s">
        <v>22</v>
      </c>
      <c r="G876" s="34">
        <f t="shared" si="72"/>
        <v>950.01</v>
      </c>
      <c r="H876" s="36">
        <f t="shared" si="71"/>
        <v>1187.51</v>
      </c>
      <c r="I876" s="36">
        <f t="shared" si="69"/>
        <v>1187.51</v>
      </c>
      <c r="J876" s="29" t="s">
        <v>3622</v>
      </c>
      <c r="K876" s="37">
        <v>950.01</v>
      </c>
      <c r="M876" s="38">
        <v>950.01</v>
      </c>
      <c r="N876" s="39">
        <f t="shared" si="70"/>
        <v>0.25</v>
      </c>
      <c r="S876" s="13">
        <v>1</v>
      </c>
    </row>
    <row r="877" spans="1:19" ht="22.5" x14ac:dyDescent="0.25">
      <c r="A877" s="32" t="s">
        <v>923</v>
      </c>
      <c r="B877" s="33" t="s">
        <v>2542</v>
      </c>
      <c r="C877" s="32" t="s">
        <v>1</v>
      </c>
      <c r="D877" s="32" t="s">
        <v>3324</v>
      </c>
      <c r="E877" s="34">
        <f t="shared" si="73"/>
        <v>2</v>
      </c>
      <c r="F877" s="35" t="s">
        <v>22</v>
      </c>
      <c r="G877" s="34">
        <f t="shared" si="72"/>
        <v>346.31</v>
      </c>
      <c r="H877" s="36">
        <f t="shared" si="71"/>
        <v>432.89</v>
      </c>
      <c r="I877" s="36">
        <f t="shared" si="69"/>
        <v>865.78</v>
      </c>
      <c r="J877" s="29" t="s">
        <v>3622</v>
      </c>
      <c r="K877" s="37">
        <v>346.31</v>
      </c>
      <c r="M877" s="38">
        <v>346.31</v>
      </c>
      <c r="N877" s="39">
        <f t="shared" si="70"/>
        <v>0.25</v>
      </c>
      <c r="S877" s="13">
        <v>2</v>
      </c>
    </row>
    <row r="878" spans="1:19" ht="22.5" x14ac:dyDescent="0.25">
      <c r="A878" s="32" t="s">
        <v>924</v>
      </c>
      <c r="B878" s="33" t="s">
        <v>2310</v>
      </c>
      <c r="C878" s="32" t="s">
        <v>1</v>
      </c>
      <c r="D878" s="32" t="s">
        <v>3094</v>
      </c>
      <c r="E878" s="34">
        <f t="shared" si="73"/>
        <v>14</v>
      </c>
      <c r="F878" s="35" t="s">
        <v>22</v>
      </c>
      <c r="G878" s="34">
        <f t="shared" si="72"/>
        <v>367.37</v>
      </c>
      <c r="H878" s="36">
        <f t="shared" si="71"/>
        <v>459.21</v>
      </c>
      <c r="I878" s="36">
        <f t="shared" si="69"/>
        <v>6428.94</v>
      </c>
      <c r="J878" s="29" t="s">
        <v>3622</v>
      </c>
      <c r="K878" s="37">
        <v>367.37</v>
      </c>
      <c r="M878" s="38">
        <v>367.37</v>
      </c>
      <c r="N878" s="39">
        <f t="shared" si="70"/>
        <v>0.25</v>
      </c>
      <c r="S878" s="13">
        <v>14</v>
      </c>
    </row>
    <row r="879" spans="1:19" ht="22.5" x14ac:dyDescent="0.25">
      <c r="A879" s="32" t="s">
        <v>925</v>
      </c>
      <c r="B879" s="33" t="s">
        <v>2311</v>
      </c>
      <c r="C879" s="32" t="s">
        <v>1</v>
      </c>
      <c r="D879" s="32" t="s">
        <v>3095</v>
      </c>
      <c r="E879" s="34">
        <f t="shared" si="73"/>
        <v>14</v>
      </c>
      <c r="F879" s="35" t="s">
        <v>22</v>
      </c>
      <c r="G879" s="34">
        <f t="shared" si="72"/>
        <v>381.39</v>
      </c>
      <c r="H879" s="36">
        <f t="shared" si="71"/>
        <v>476.74</v>
      </c>
      <c r="I879" s="36">
        <f t="shared" si="69"/>
        <v>6674.36</v>
      </c>
      <c r="J879" s="29" t="s">
        <v>3622</v>
      </c>
      <c r="K879" s="37">
        <v>381.39</v>
      </c>
      <c r="M879" s="38">
        <v>381.39</v>
      </c>
      <c r="N879" s="39">
        <f t="shared" si="70"/>
        <v>0.25</v>
      </c>
      <c r="S879" s="13">
        <v>14</v>
      </c>
    </row>
    <row r="880" spans="1:19" ht="28.5" customHeight="1" x14ac:dyDescent="0.25">
      <c r="A880" s="32" t="s">
        <v>926</v>
      </c>
      <c r="B880" s="33" t="s">
        <v>2543</v>
      </c>
      <c r="C880" s="32" t="s">
        <v>1</v>
      </c>
      <c r="D880" s="32" t="s">
        <v>3325</v>
      </c>
      <c r="E880" s="34">
        <f t="shared" si="73"/>
        <v>1</v>
      </c>
      <c r="F880" s="35" t="s">
        <v>22</v>
      </c>
      <c r="G880" s="34">
        <f t="shared" si="72"/>
        <v>573.87</v>
      </c>
      <c r="H880" s="36">
        <f t="shared" si="71"/>
        <v>717.34</v>
      </c>
      <c r="I880" s="36">
        <f t="shared" si="69"/>
        <v>717.34</v>
      </c>
      <c r="J880" s="29" t="s">
        <v>3622</v>
      </c>
      <c r="K880" s="37">
        <v>573.87</v>
      </c>
      <c r="M880" s="38">
        <v>573.87</v>
      </c>
      <c r="N880" s="39">
        <f t="shared" si="70"/>
        <v>0.25</v>
      </c>
      <c r="S880" s="13">
        <v>1</v>
      </c>
    </row>
    <row r="881" spans="1:19" ht="28.5" customHeight="1" x14ac:dyDescent="0.25">
      <c r="A881" s="32" t="s">
        <v>927</v>
      </c>
      <c r="B881" s="33" t="s">
        <v>2312</v>
      </c>
      <c r="C881" s="32" t="s">
        <v>1</v>
      </c>
      <c r="D881" s="32" t="s">
        <v>3096</v>
      </c>
      <c r="E881" s="34">
        <f t="shared" si="73"/>
        <v>10</v>
      </c>
      <c r="F881" s="35" t="s">
        <v>22</v>
      </c>
      <c r="G881" s="34">
        <f t="shared" si="72"/>
        <v>325.58</v>
      </c>
      <c r="H881" s="36">
        <f t="shared" si="71"/>
        <v>406.98</v>
      </c>
      <c r="I881" s="36">
        <f t="shared" si="69"/>
        <v>4069.8</v>
      </c>
      <c r="J881" s="29" t="s">
        <v>3622</v>
      </c>
      <c r="K881" s="37">
        <v>325.58</v>
      </c>
      <c r="M881" s="38">
        <v>325.58</v>
      </c>
      <c r="N881" s="39">
        <f t="shared" si="70"/>
        <v>0.25</v>
      </c>
      <c r="S881" s="13">
        <v>10</v>
      </c>
    </row>
    <row r="882" spans="1:19" ht="28.5" customHeight="1" x14ac:dyDescent="0.25">
      <c r="A882" s="32" t="s">
        <v>928</v>
      </c>
      <c r="B882" s="33" t="s">
        <v>2313</v>
      </c>
      <c r="C882" s="32" t="s">
        <v>1</v>
      </c>
      <c r="D882" s="32" t="s">
        <v>3097</v>
      </c>
      <c r="E882" s="34">
        <f t="shared" si="73"/>
        <v>2</v>
      </c>
      <c r="F882" s="35" t="s">
        <v>22</v>
      </c>
      <c r="G882" s="34">
        <f t="shared" si="72"/>
        <v>1684.19</v>
      </c>
      <c r="H882" s="36">
        <f t="shared" si="71"/>
        <v>2105.2399999999998</v>
      </c>
      <c r="I882" s="36">
        <f t="shared" si="69"/>
        <v>4210.4799999999996</v>
      </c>
      <c r="J882" s="29" t="s">
        <v>3622</v>
      </c>
      <c r="K882" s="37">
        <v>1684.19</v>
      </c>
      <c r="M882" s="38">
        <v>1684.19</v>
      </c>
      <c r="N882" s="39">
        <f t="shared" si="70"/>
        <v>0.25</v>
      </c>
      <c r="S882" s="13">
        <v>2</v>
      </c>
    </row>
    <row r="883" spans="1:19" ht="22.5" x14ac:dyDescent="0.25">
      <c r="A883" s="32" t="s">
        <v>929</v>
      </c>
      <c r="B883" s="33" t="s">
        <v>2333</v>
      </c>
      <c r="C883" s="32" t="s">
        <v>2930</v>
      </c>
      <c r="D883" s="32" t="s">
        <v>3117</v>
      </c>
      <c r="E883" s="34">
        <f t="shared" si="73"/>
        <v>1</v>
      </c>
      <c r="F883" s="35" t="s">
        <v>22</v>
      </c>
      <c r="G883" s="34">
        <f t="shared" si="72"/>
        <v>18</v>
      </c>
      <c r="H883" s="36">
        <f t="shared" si="71"/>
        <v>22.5</v>
      </c>
      <c r="I883" s="36">
        <f t="shared" si="69"/>
        <v>22.5</v>
      </c>
      <c r="J883" s="29" t="s">
        <v>3622</v>
      </c>
      <c r="K883" s="37">
        <v>18</v>
      </c>
      <c r="M883" s="38">
        <v>18</v>
      </c>
      <c r="N883" s="39">
        <f t="shared" si="70"/>
        <v>0.25</v>
      </c>
      <c r="S883" s="13">
        <v>1</v>
      </c>
    </row>
    <row r="884" spans="1:19" ht="22.5" x14ac:dyDescent="0.25">
      <c r="A884" s="32" t="s">
        <v>930</v>
      </c>
      <c r="B884" s="33" t="s">
        <v>2334</v>
      </c>
      <c r="C884" s="32" t="s">
        <v>2930</v>
      </c>
      <c r="D884" s="32" t="s">
        <v>3118</v>
      </c>
      <c r="E884" s="34">
        <f t="shared" si="73"/>
        <v>1</v>
      </c>
      <c r="F884" s="35" t="s">
        <v>22</v>
      </c>
      <c r="G884" s="34">
        <f t="shared" si="72"/>
        <v>11.05</v>
      </c>
      <c r="H884" s="36">
        <f t="shared" si="71"/>
        <v>13.81</v>
      </c>
      <c r="I884" s="36">
        <f t="shared" si="69"/>
        <v>13.81</v>
      </c>
      <c r="J884" s="29" t="s">
        <v>3622</v>
      </c>
      <c r="K884" s="37">
        <v>11.05</v>
      </c>
      <c r="M884" s="38">
        <v>11.05</v>
      </c>
      <c r="N884" s="39">
        <f t="shared" si="70"/>
        <v>0.25</v>
      </c>
      <c r="S884" s="13">
        <v>1</v>
      </c>
    </row>
    <row r="885" spans="1:19" ht="22.5" x14ac:dyDescent="0.25">
      <c r="A885" s="32" t="s">
        <v>931</v>
      </c>
      <c r="B885" s="33" t="s">
        <v>2335</v>
      </c>
      <c r="C885" s="32" t="s">
        <v>2930</v>
      </c>
      <c r="D885" s="32" t="s">
        <v>3119</v>
      </c>
      <c r="E885" s="34">
        <f t="shared" si="73"/>
        <v>1</v>
      </c>
      <c r="F885" s="35" t="s">
        <v>22</v>
      </c>
      <c r="G885" s="34">
        <f t="shared" si="72"/>
        <v>18</v>
      </c>
      <c r="H885" s="36">
        <f t="shared" si="71"/>
        <v>22.5</v>
      </c>
      <c r="I885" s="36">
        <f t="shared" si="69"/>
        <v>22.5</v>
      </c>
      <c r="J885" s="29" t="s">
        <v>3622</v>
      </c>
      <c r="K885" s="37">
        <v>18</v>
      </c>
      <c r="M885" s="38">
        <v>18</v>
      </c>
      <c r="N885" s="39">
        <f t="shared" si="70"/>
        <v>0.25</v>
      </c>
      <c r="S885" s="13">
        <v>1</v>
      </c>
    </row>
    <row r="886" spans="1:19" ht="22.5" x14ac:dyDescent="0.25">
      <c r="A886" s="32" t="s">
        <v>932</v>
      </c>
      <c r="B886" s="33" t="s">
        <v>2336</v>
      </c>
      <c r="C886" s="32" t="s">
        <v>2930</v>
      </c>
      <c r="D886" s="32" t="s">
        <v>3120</v>
      </c>
      <c r="E886" s="34">
        <f t="shared" si="73"/>
        <v>12</v>
      </c>
      <c r="F886" s="35" t="s">
        <v>22</v>
      </c>
      <c r="G886" s="34">
        <f t="shared" si="72"/>
        <v>26.41</v>
      </c>
      <c r="H886" s="36">
        <f t="shared" si="71"/>
        <v>33.01</v>
      </c>
      <c r="I886" s="36">
        <f t="shared" si="69"/>
        <v>396.12</v>
      </c>
      <c r="J886" s="29" t="s">
        <v>3622</v>
      </c>
      <c r="K886" s="37">
        <v>26.41</v>
      </c>
      <c r="M886" s="38">
        <v>26.41</v>
      </c>
      <c r="N886" s="39">
        <f t="shared" si="70"/>
        <v>0.25</v>
      </c>
      <c r="S886" s="13">
        <v>12</v>
      </c>
    </row>
    <row r="887" spans="1:19" ht="22.5" x14ac:dyDescent="0.25">
      <c r="A887" s="32" t="s">
        <v>933</v>
      </c>
      <c r="B887" s="33" t="s">
        <v>2338</v>
      </c>
      <c r="C887" s="32" t="s">
        <v>2930</v>
      </c>
      <c r="D887" s="32" t="s">
        <v>3122</v>
      </c>
      <c r="E887" s="34">
        <f t="shared" si="73"/>
        <v>2</v>
      </c>
      <c r="F887" s="35" t="s">
        <v>22</v>
      </c>
      <c r="G887" s="34">
        <f t="shared" si="72"/>
        <v>26.41</v>
      </c>
      <c r="H887" s="36">
        <f t="shared" si="71"/>
        <v>33.01</v>
      </c>
      <c r="I887" s="36">
        <f t="shared" si="69"/>
        <v>66.02</v>
      </c>
      <c r="J887" s="29" t="s">
        <v>3622</v>
      </c>
      <c r="K887" s="37">
        <v>26.41</v>
      </c>
      <c r="M887" s="38">
        <v>26.41</v>
      </c>
      <c r="N887" s="39">
        <f t="shared" si="70"/>
        <v>0.25</v>
      </c>
      <c r="S887" s="13">
        <v>2</v>
      </c>
    </row>
    <row r="888" spans="1:19" ht="22.5" x14ac:dyDescent="0.25">
      <c r="A888" s="32" t="s">
        <v>934</v>
      </c>
      <c r="B888" s="33" t="s">
        <v>2339</v>
      </c>
      <c r="C888" s="32" t="s">
        <v>2930</v>
      </c>
      <c r="D888" s="32" t="s">
        <v>3123</v>
      </c>
      <c r="E888" s="34">
        <f t="shared" si="73"/>
        <v>7</v>
      </c>
      <c r="F888" s="35" t="s">
        <v>22</v>
      </c>
      <c r="G888" s="34">
        <f t="shared" si="72"/>
        <v>26.41</v>
      </c>
      <c r="H888" s="36">
        <f t="shared" si="71"/>
        <v>33.01</v>
      </c>
      <c r="I888" s="36">
        <f t="shared" si="69"/>
        <v>231.07</v>
      </c>
      <c r="J888" s="29" t="s">
        <v>3622</v>
      </c>
      <c r="K888" s="37">
        <v>26.41</v>
      </c>
      <c r="M888" s="38">
        <v>26.41</v>
      </c>
      <c r="N888" s="39">
        <f t="shared" si="70"/>
        <v>0.25</v>
      </c>
      <c r="S888" s="13">
        <v>7</v>
      </c>
    </row>
    <row r="889" spans="1:19" ht="33.75" x14ac:dyDescent="0.25">
      <c r="A889" s="32" t="s">
        <v>935</v>
      </c>
      <c r="B889" s="33" t="s">
        <v>2341</v>
      </c>
      <c r="C889" s="32" t="s">
        <v>2930</v>
      </c>
      <c r="D889" s="32" t="s">
        <v>3125</v>
      </c>
      <c r="E889" s="34">
        <f t="shared" si="73"/>
        <v>1</v>
      </c>
      <c r="F889" s="35" t="s">
        <v>22</v>
      </c>
      <c r="G889" s="34">
        <f t="shared" si="72"/>
        <v>1995.14</v>
      </c>
      <c r="H889" s="36">
        <f t="shared" si="71"/>
        <v>2493.9299999999998</v>
      </c>
      <c r="I889" s="36">
        <f t="shared" si="69"/>
        <v>2493.9299999999998</v>
      </c>
      <c r="J889" s="29" t="s">
        <v>3622</v>
      </c>
      <c r="K889" s="37">
        <v>1995.14</v>
      </c>
      <c r="M889" s="38">
        <v>1995.14</v>
      </c>
      <c r="N889" s="39">
        <f t="shared" si="70"/>
        <v>0.25</v>
      </c>
      <c r="S889" s="13">
        <v>1</v>
      </c>
    </row>
    <row r="890" spans="1:19" ht="33.75" x14ac:dyDescent="0.25">
      <c r="A890" s="32" t="s">
        <v>936</v>
      </c>
      <c r="B890" s="33" t="s">
        <v>2342</v>
      </c>
      <c r="C890" s="32" t="s">
        <v>1</v>
      </c>
      <c r="D890" s="32" t="s">
        <v>3126</v>
      </c>
      <c r="E890" s="34">
        <f t="shared" si="73"/>
        <v>2</v>
      </c>
      <c r="F890" s="35" t="s">
        <v>22</v>
      </c>
      <c r="G890" s="34">
        <f t="shared" si="72"/>
        <v>351.77</v>
      </c>
      <c r="H890" s="36">
        <f t="shared" si="71"/>
        <v>439.71</v>
      </c>
      <c r="I890" s="36">
        <f t="shared" si="69"/>
        <v>879.42</v>
      </c>
      <c r="J890" s="29" t="s">
        <v>3622</v>
      </c>
      <c r="K890" s="37">
        <v>351.77</v>
      </c>
      <c r="M890" s="38">
        <v>351.77</v>
      </c>
      <c r="N890" s="39">
        <f t="shared" si="70"/>
        <v>0.25</v>
      </c>
      <c r="S890" s="13">
        <v>2</v>
      </c>
    </row>
    <row r="891" spans="1:19" x14ac:dyDescent="0.25">
      <c r="A891" s="32" t="s">
        <v>937</v>
      </c>
      <c r="B891" s="33" t="s">
        <v>2340</v>
      </c>
      <c r="C891" s="32" t="s">
        <v>2930</v>
      </c>
      <c r="D891" s="32" t="s">
        <v>3124</v>
      </c>
      <c r="E891" s="34">
        <f t="shared" si="73"/>
        <v>2</v>
      </c>
      <c r="F891" s="35" t="s">
        <v>22</v>
      </c>
      <c r="G891" s="34">
        <f t="shared" si="72"/>
        <v>107.54</v>
      </c>
      <c r="H891" s="36">
        <f t="shared" si="71"/>
        <v>134.43</v>
      </c>
      <c r="I891" s="36">
        <f t="shared" si="69"/>
        <v>268.86</v>
      </c>
      <c r="J891" s="29" t="s">
        <v>3622</v>
      </c>
      <c r="K891" s="37">
        <v>107.54</v>
      </c>
      <c r="M891" s="38">
        <v>107.54</v>
      </c>
      <c r="N891" s="39">
        <f t="shared" si="70"/>
        <v>0.25</v>
      </c>
      <c r="S891" s="13">
        <v>2</v>
      </c>
    </row>
    <row r="892" spans="1:19" x14ac:dyDescent="0.25">
      <c r="A892" s="32" t="s">
        <v>938</v>
      </c>
      <c r="B892" s="33" t="s">
        <v>2330</v>
      </c>
      <c r="C892" s="32" t="s">
        <v>2930</v>
      </c>
      <c r="D892" s="32" t="s">
        <v>3114</v>
      </c>
      <c r="E892" s="34">
        <f t="shared" si="73"/>
        <v>1</v>
      </c>
      <c r="F892" s="35" t="s">
        <v>22</v>
      </c>
      <c r="G892" s="34">
        <f t="shared" si="72"/>
        <v>34.619999999999997</v>
      </c>
      <c r="H892" s="36">
        <f t="shared" si="71"/>
        <v>43.28</v>
      </c>
      <c r="I892" s="36">
        <f t="shared" si="69"/>
        <v>43.28</v>
      </c>
      <c r="J892" s="29" t="s">
        <v>3622</v>
      </c>
      <c r="K892" s="37">
        <v>34.619999999999997</v>
      </c>
      <c r="M892" s="38">
        <v>34.619999999999997</v>
      </c>
      <c r="N892" s="39">
        <f t="shared" si="70"/>
        <v>0.25</v>
      </c>
      <c r="S892" s="13">
        <v>1</v>
      </c>
    </row>
    <row r="893" spans="1:19" x14ac:dyDescent="0.25">
      <c r="A893" s="32" t="s">
        <v>939</v>
      </c>
      <c r="B893" s="33" t="s">
        <v>2331</v>
      </c>
      <c r="C893" s="32" t="s">
        <v>2930</v>
      </c>
      <c r="D893" s="32" t="s">
        <v>3115</v>
      </c>
      <c r="E893" s="34">
        <f t="shared" si="73"/>
        <v>1</v>
      </c>
      <c r="F893" s="35" t="s">
        <v>22</v>
      </c>
      <c r="G893" s="34">
        <f t="shared" si="72"/>
        <v>36.1</v>
      </c>
      <c r="H893" s="36">
        <f t="shared" si="71"/>
        <v>45.13</v>
      </c>
      <c r="I893" s="36">
        <f t="shared" si="69"/>
        <v>45.13</v>
      </c>
      <c r="J893" s="29" t="s">
        <v>3622</v>
      </c>
      <c r="K893" s="37">
        <v>36.1</v>
      </c>
      <c r="M893" s="38">
        <v>36.1</v>
      </c>
      <c r="N893" s="39">
        <f t="shared" si="70"/>
        <v>0.25</v>
      </c>
      <c r="S893" s="13">
        <v>1</v>
      </c>
    </row>
    <row r="894" spans="1:19" ht="22.5" x14ac:dyDescent="0.25">
      <c r="A894" s="32" t="s">
        <v>940</v>
      </c>
      <c r="B894" s="33" t="s">
        <v>2332</v>
      </c>
      <c r="C894" s="32" t="s">
        <v>1</v>
      </c>
      <c r="D894" s="32" t="s">
        <v>3116</v>
      </c>
      <c r="E894" s="34">
        <f t="shared" si="73"/>
        <v>1</v>
      </c>
      <c r="F894" s="35" t="s">
        <v>22</v>
      </c>
      <c r="G894" s="34">
        <f t="shared" si="72"/>
        <v>545.65</v>
      </c>
      <c r="H894" s="36">
        <f>ROUND(G894*(1+I$6),2)</f>
        <v>637.32000000000005</v>
      </c>
      <c r="I894" s="36">
        <f t="shared" si="69"/>
        <v>637.32000000000005</v>
      </c>
      <c r="J894" s="29" t="s">
        <v>3619</v>
      </c>
      <c r="K894" s="37">
        <v>545.65</v>
      </c>
      <c r="M894" s="38">
        <v>545.65</v>
      </c>
      <c r="N894" s="39">
        <f t="shared" si="70"/>
        <v>0.16799999999999993</v>
      </c>
      <c r="S894" s="13">
        <v>1</v>
      </c>
    </row>
    <row r="895" spans="1:19" ht="22.5" x14ac:dyDescent="0.25">
      <c r="A895" s="32" t="s">
        <v>941</v>
      </c>
      <c r="B895" s="33" t="s">
        <v>2346</v>
      </c>
      <c r="C895" s="32" t="s">
        <v>1</v>
      </c>
      <c r="D895" s="32" t="s">
        <v>3130</v>
      </c>
      <c r="E895" s="34">
        <f t="shared" si="73"/>
        <v>200.52</v>
      </c>
      <c r="F895" s="35" t="s">
        <v>24</v>
      </c>
      <c r="G895" s="34">
        <f t="shared" si="72"/>
        <v>10.69</v>
      </c>
      <c r="H895" s="36">
        <f t="shared" si="71"/>
        <v>13.36</v>
      </c>
      <c r="I895" s="36">
        <f t="shared" si="69"/>
        <v>2678.95</v>
      </c>
      <c r="J895" s="29" t="s">
        <v>3622</v>
      </c>
      <c r="K895" s="37">
        <v>10.69</v>
      </c>
      <c r="M895" s="38">
        <v>10.69</v>
      </c>
      <c r="N895" s="39">
        <f t="shared" si="70"/>
        <v>0.25</v>
      </c>
      <c r="S895" s="13">
        <v>200.52</v>
      </c>
    </row>
    <row r="896" spans="1:19" ht="22.5" x14ac:dyDescent="0.25">
      <c r="A896" s="32" t="s">
        <v>942</v>
      </c>
      <c r="B896" s="33" t="s">
        <v>2355</v>
      </c>
      <c r="C896" s="32" t="s">
        <v>1</v>
      </c>
      <c r="D896" s="32" t="s">
        <v>3139</v>
      </c>
      <c r="E896" s="34">
        <f t="shared" si="73"/>
        <v>50.18</v>
      </c>
      <c r="F896" s="35" t="s">
        <v>24</v>
      </c>
      <c r="G896" s="34">
        <f t="shared" si="72"/>
        <v>20.309999999999999</v>
      </c>
      <c r="H896" s="36">
        <f t="shared" si="71"/>
        <v>25.39</v>
      </c>
      <c r="I896" s="36">
        <f t="shared" si="69"/>
        <v>1274.07</v>
      </c>
      <c r="J896" s="29" t="s">
        <v>3622</v>
      </c>
      <c r="K896" s="37">
        <v>20.309999999999999</v>
      </c>
      <c r="M896" s="38">
        <v>20.309999999999999</v>
      </c>
      <c r="N896" s="39">
        <f t="shared" si="70"/>
        <v>0.25</v>
      </c>
      <c r="S896" s="13">
        <v>50.18</v>
      </c>
    </row>
    <row r="897" spans="1:19" ht="22.5" x14ac:dyDescent="0.25">
      <c r="A897" s="32" t="s">
        <v>943</v>
      </c>
      <c r="B897" s="33" t="s">
        <v>2347</v>
      </c>
      <c r="C897" s="32" t="s">
        <v>1</v>
      </c>
      <c r="D897" s="32" t="s">
        <v>3131</v>
      </c>
      <c r="E897" s="34">
        <f t="shared" si="73"/>
        <v>78.55</v>
      </c>
      <c r="F897" s="35" t="s">
        <v>24</v>
      </c>
      <c r="G897" s="34">
        <f t="shared" si="72"/>
        <v>13.72</v>
      </c>
      <c r="H897" s="36">
        <f t="shared" si="71"/>
        <v>17.149999999999999</v>
      </c>
      <c r="I897" s="36">
        <f t="shared" si="69"/>
        <v>1347.13</v>
      </c>
      <c r="J897" s="29" t="s">
        <v>3622</v>
      </c>
      <c r="K897" s="37">
        <v>13.72</v>
      </c>
      <c r="M897" s="38">
        <v>13.72</v>
      </c>
      <c r="N897" s="39">
        <f t="shared" si="70"/>
        <v>0.25</v>
      </c>
      <c r="S897" s="13">
        <v>78.55</v>
      </c>
    </row>
    <row r="898" spans="1:19" ht="22.5" x14ac:dyDescent="0.25">
      <c r="A898" s="32" t="s">
        <v>944</v>
      </c>
      <c r="B898" s="33" t="s">
        <v>2359</v>
      </c>
      <c r="C898" s="32" t="s">
        <v>1</v>
      </c>
      <c r="D898" s="32" t="s">
        <v>3143</v>
      </c>
      <c r="E898" s="34">
        <f t="shared" si="73"/>
        <v>1202</v>
      </c>
      <c r="F898" s="35" t="s">
        <v>24</v>
      </c>
      <c r="G898" s="34">
        <f t="shared" si="72"/>
        <v>5.01</v>
      </c>
      <c r="H898" s="36">
        <f t="shared" si="71"/>
        <v>6.26</v>
      </c>
      <c r="I898" s="36">
        <f t="shared" si="69"/>
        <v>7524.52</v>
      </c>
      <c r="J898" s="29" t="s">
        <v>3622</v>
      </c>
      <c r="K898" s="37">
        <v>5.01</v>
      </c>
      <c r="M898" s="38">
        <v>5.01</v>
      </c>
      <c r="N898" s="39">
        <f t="shared" si="70"/>
        <v>0.25</v>
      </c>
      <c r="S898" s="13">
        <v>1202</v>
      </c>
    </row>
    <row r="899" spans="1:19" ht="22.5" x14ac:dyDescent="0.25">
      <c r="A899" s="32" t="s">
        <v>945</v>
      </c>
      <c r="B899" s="33" t="s">
        <v>2360</v>
      </c>
      <c r="C899" s="32" t="s">
        <v>1</v>
      </c>
      <c r="D899" s="32" t="s">
        <v>3144</v>
      </c>
      <c r="E899" s="34">
        <f t="shared" si="73"/>
        <v>680</v>
      </c>
      <c r="F899" s="35" t="s">
        <v>24</v>
      </c>
      <c r="G899" s="34">
        <f t="shared" si="72"/>
        <v>7.36</v>
      </c>
      <c r="H899" s="36">
        <f t="shared" si="71"/>
        <v>9.1999999999999993</v>
      </c>
      <c r="I899" s="36">
        <f t="shared" si="69"/>
        <v>6256</v>
      </c>
      <c r="J899" s="29" t="s">
        <v>3622</v>
      </c>
      <c r="K899" s="37">
        <v>7.36</v>
      </c>
      <c r="M899" s="38">
        <v>7.36</v>
      </c>
      <c r="N899" s="39">
        <f t="shared" si="70"/>
        <v>0.25</v>
      </c>
      <c r="S899" s="13">
        <v>680</v>
      </c>
    </row>
    <row r="900" spans="1:19" ht="22.5" x14ac:dyDescent="0.25">
      <c r="A900" s="32" t="s">
        <v>946</v>
      </c>
      <c r="B900" s="33" t="s">
        <v>2491</v>
      </c>
      <c r="C900" s="32" t="s">
        <v>1</v>
      </c>
      <c r="D900" s="32" t="s">
        <v>3274</v>
      </c>
      <c r="E900" s="34">
        <f t="shared" si="73"/>
        <v>49</v>
      </c>
      <c r="F900" s="35" t="s">
        <v>22</v>
      </c>
      <c r="G900" s="34">
        <f t="shared" si="72"/>
        <v>12.88</v>
      </c>
      <c r="H900" s="36">
        <f t="shared" si="71"/>
        <v>16.100000000000001</v>
      </c>
      <c r="I900" s="36">
        <f t="shared" si="69"/>
        <v>788.9</v>
      </c>
      <c r="J900" s="29" t="s">
        <v>3622</v>
      </c>
      <c r="K900" s="37">
        <v>12.88</v>
      </c>
      <c r="M900" s="38">
        <v>12.88</v>
      </c>
      <c r="N900" s="39">
        <f t="shared" si="70"/>
        <v>0.25</v>
      </c>
      <c r="S900" s="13">
        <v>49</v>
      </c>
    </row>
    <row r="901" spans="1:19" ht="22.5" x14ac:dyDescent="0.25">
      <c r="A901" s="32" t="s">
        <v>947</v>
      </c>
      <c r="B901" s="33" t="s">
        <v>2492</v>
      </c>
      <c r="C901" s="32" t="s">
        <v>1</v>
      </c>
      <c r="D901" s="32" t="s">
        <v>3275</v>
      </c>
      <c r="E901" s="34">
        <f t="shared" si="73"/>
        <v>39</v>
      </c>
      <c r="F901" s="35" t="s">
        <v>22</v>
      </c>
      <c r="G901" s="34">
        <f t="shared" si="72"/>
        <v>16.239999999999998</v>
      </c>
      <c r="H901" s="36">
        <f t="shared" si="71"/>
        <v>20.3</v>
      </c>
      <c r="I901" s="36">
        <f t="shared" si="69"/>
        <v>791.7</v>
      </c>
      <c r="J901" s="29" t="s">
        <v>3622</v>
      </c>
      <c r="K901" s="37">
        <v>16.239999999999998</v>
      </c>
      <c r="M901" s="38">
        <v>16.239999999999998</v>
      </c>
      <c r="N901" s="39">
        <f t="shared" si="70"/>
        <v>0.25</v>
      </c>
      <c r="S901" s="13">
        <v>39</v>
      </c>
    </row>
    <row r="902" spans="1:19" ht="22.5" x14ac:dyDescent="0.25">
      <c r="A902" s="32" t="s">
        <v>948</v>
      </c>
      <c r="B902" s="33" t="s">
        <v>2400</v>
      </c>
      <c r="C902" s="32" t="s">
        <v>1</v>
      </c>
      <c r="D902" s="32" t="s">
        <v>3184</v>
      </c>
      <c r="E902" s="34">
        <f t="shared" si="73"/>
        <v>8</v>
      </c>
      <c r="F902" s="35" t="s">
        <v>22</v>
      </c>
      <c r="G902" s="34">
        <f t="shared" si="72"/>
        <v>31.23</v>
      </c>
      <c r="H902" s="36">
        <f t="shared" si="71"/>
        <v>39.04</v>
      </c>
      <c r="I902" s="36">
        <f t="shared" si="69"/>
        <v>312.32</v>
      </c>
      <c r="J902" s="29" t="s">
        <v>3622</v>
      </c>
      <c r="K902" s="37">
        <v>31.23</v>
      </c>
      <c r="M902" s="38">
        <v>31.23</v>
      </c>
      <c r="N902" s="39">
        <f t="shared" si="70"/>
        <v>0.25</v>
      </c>
      <c r="S902" s="13">
        <v>8</v>
      </c>
    </row>
    <row r="903" spans="1:19" ht="22.5" x14ac:dyDescent="0.25">
      <c r="A903" s="32" t="s">
        <v>949</v>
      </c>
      <c r="B903" s="33" t="s">
        <v>2544</v>
      </c>
      <c r="C903" s="32" t="s">
        <v>1</v>
      </c>
      <c r="D903" s="32" t="s">
        <v>3326</v>
      </c>
      <c r="E903" s="34">
        <f t="shared" si="73"/>
        <v>2</v>
      </c>
      <c r="F903" s="35" t="s">
        <v>22</v>
      </c>
      <c r="G903" s="34">
        <f t="shared" si="72"/>
        <v>47.44</v>
      </c>
      <c r="H903" s="36">
        <f t="shared" si="71"/>
        <v>59.3</v>
      </c>
      <c r="I903" s="36">
        <f t="shared" si="69"/>
        <v>118.6</v>
      </c>
      <c r="J903" s="29" t="s">
        <v>3622</v>
      </c>
      <c r="K903" s="37">
        <v>47.44</v>
      </c>
      <c r="M903" s="38">
        <v>47.44</v>
      </c>
      <c r="N903" s="39">
        <f t="shared" si="70"/>
        <v>0.25</v>
      </c>
      <c r="S903" s="13">
        <v>2</v>
      </c>
    </row>
    <row r="904" spans="1:19" ht="22.5" x14ac:dyDescent="0.25">
      <c r="A904" s="32" t="s">
        <v>950</v>
      </c>
      <c r="B904" s="33" t="s">
        <v>2406</v>
      </c>
      <c r="C904" s="32" t="s">
        <v>1</v>
      </c>
      <c r="D904" s="32" t="s">
        <v>3190</v>
      </c>
      <c r="E904" s="34">
        <f t="shared" si="73"/>
        <v>24</v>
      </c>
      <c r="F904" s="35" t="s">
        <v>22</v>
      </c>
      <c r="G904" s="34">
        <f t="shared" si="72"/>
        <v>32.69</v>
      </c>
      <c r="H904" s="36">
        <f t="shared" si="71"/>
        <v>40.86</v>
      </c>
      <c r="I904" s="36">
        <f t="shared" si="69"/>
        <v>980.64</v>
      </c>
      <c r="J904" s="29" t="s">
        <v>3622</v>
      </c>
      <c r="K904" s="37">
        <v>32.69</v>
      </c>
      <c r="M904" s="38">
        <v>32.69</v>
      </c>
      <c r="N904" s="39">
        <f t="shared" si="70"/>
        <v>0.25</v>
      </c>
      <c r="S904" s="13">
        <v>24</v>
      </c>
    </row>
    <row r="905" spans="1:19" ht="22.5" x14ac:dyDescent="0.25">
      <c r="A905" s="32" t="s">
        <v>951</v>
      </c>
      <c r="B905" s="33" t="s">
        <v>2408</v>
      </c>
      <c r="C905" s="32" t="s">
        <v>1</v>
      </c>
      <c r="D905" s="32" t="s">
        <v>3192</v>
      </c>
      <c r="E905" s="34">
        <f t="shared" si="73"/>
        <v>10</v>
      </c>
      <c r="F905" s="35" t="s">
        <v>22</v>
      </c>
      <c r="G905" s="34">
        <f t="shared" si="72"/>
        <v>50.31</v>
      </c>
      <c r="H905" s="36">
        <f t="shared" si="71"/>
        <v>62.89</v>
      </c>
      <c r="I905" s="36">
        <f t="shared" si="69"/>
        <v>628.9</v>
      </c>
      <c r="J905" s="29" t="s">
        <v>3622</v>
      </c>
      <c r="K905" s="37">
        <v>50.31</v>
      </c>
      <c r="M905" s="38">
        <v>50.31</v>
      </c>
      <c r="N905" s="39">
        <f t="shared" si="70"/>
        <v>0.25</v>
      </c>
      <c r="S905" s="13">
        <v>10</v>
      </c>
    </row>
    <row r="906" spans="1:19" x14ac:dyDescent="0.25">
      <c r="A906" s="32" t="s">
        <v>952</v>
      </c>
      <c r="B906" s="33" t="s">
        <v>2545</v>
      </c>
      <c r="C906" s="32" t="s">
        <v>1</v>
      </c>
      <c r="D906" s="32" t="s">
        <v>3327</v>
      </c>
      <c r="E906" s="34">
        <f t="shared" si="73"/>
        <v>5</v>
      </c>
      <c r="F906" s="35" t="s">
        <v>22</v>
      </c>
      <c r="G906" s="34">
        <f t="shared" si="72"/>
        <v>30.93</v>
      </c>
      <c r="H906" s="36">
        <f t="shared" si="71"/>
        <v>38.659999999999997</v>
      </c>
      <c r="I906" s="36">
        <f t="shared" si="69"/>
        <v>193.3</v>
      </c>
      <c r="J906" s="29" t="s">
        <v>3622</v>
      </c>
      <c r="K906" s="37">
        <v>30.93</v>
      </c>
      <c r="M906" s="38">
        <v>30.93</v>
      </c>
      <c r="N906" s="39">
        <f t="shared" si="70"/>
        <v>0.25</v>
      </c>
      <c r="S906" s="13">
        <v>5</v>
      </c>
    </row>
    <row r="907" spans="1:19" ht="22.5" x14ac:dyDescent="0.25">
      <c r="A907" s="32" t="s">
        <v>953</v>
      </c>
      <c r="B907" s="33" t="s">
        <v>2379</v>
      </c>
      <c r="C907" s="32" t="s">
        <v>1</v>
      </c>
      <c r="D907" s="32" t="s">
        <v>3163</v>
      </c>
      <c r="E907" s="34">
        <f t="shared" si="73"/>
        <v>15</v>
      </c>
      <c r="F907" s="35" t="s">
        <v>22</v>
      </c>
      <c r="G907" s="34">
        <f t="shared" si="72"/>
        <v>23.82</v>
      </c>
      <c r="H907" s="36">
        <f t="shared" si="71"/>
        <v>29.78</v>
      </c>
      <c r="I907" s="36">
        <f t="shared" si="69"/>
        <v>446.7</v>
      </c>
      <c r="J907" s="29" t="s">
        <v>3622</v>
      </c>
      <c r="K907" s="37">
        <v>23.82</v>
      </c>
      <c r="M907" s="38">
        <v>23.82</v>
      </c>
      <c r="N907" s="39">
        <f t="shared" si="70"/>
        <v>0.25</v>
      </c>
      <c r="S907" s="13">
        <v>15</v>
      </c>
    </row>
    <row r="908" spans="1:19" ht="22.5" x14ac:dyDescent="0.25">
      <c r="A908" s="32" t="s">
        <v>954</v>
      </c>
      <c r="B908" s="33" t="s">
        <v>2391</v>
      </c>
      <c r="C908" s="32" t="s">
        <v>1</v>
      </c>
      <c r="D908" s="32" t="s">
        <v>3175</v>
      </c>
      <c r="E908" s="34">
        <f t="shared" si="73"/>
        <v>30</v>
      </c>
      <c r="F908" s="35" t="s">
        <v>22</v>
      </c>
      <c r="G908" s="34">
        <f t="shared" si="72"/>
        <v>14.53</v>
      </c>
      <c r="H908" s="36">
        <f t="shared" si="71"/>
        <v>18.16</v>
      </c>
      <c r="I908" s="36">
        <f t="shared" si="69"/>
        <v>544.79999999999995</v>
      </c>
      <c r="J908" s="29" t="s">
        <v>3622</v>
      </c>
      <c r="K908" s="37">
        <v>14.53</v>
      </c>
      <c r="M908" s="38">
        <v>14.53</v>
      </c>
      <c r="N908" s="39">
        <f t="shared" si="70"/>
        <v>0.25</v>
      </c>
      <c r="S908" s="13">
        <v>30</v>
      </c>
    </row>
    <row r="909" spans="1:19" x14ac:dyDescent="0.25">
      <c r="A909" s="32" t="s">
        <v>955</v>
      </c>
      <c r="B909" s="33" t="s">
        <v>2415</v>
      </c>
      <c r="C909" s="32" t="s">
        <v>2930</v>
      </c>
      <c r="D909" s="32" t="s">
        <v>3199</v>
      </c>
      <c r="E909" s="34">
        <f t="shared" si="73"/>
        <v>10</v>
      </c>
      <c r="F909" s="35" t="s">
        <v>22</v>
      </c>
      <c r="G909" s="34">
        <f t="shared" si="72"/>
        <v>225.61</v>
      </c>
      <c r="H909" s="36">
        <f t="shared" si="71"/>
        <v>282.01</v>
      </c>
      <c r="I909" s="36">
        <f t="shared" ref="I909:I972" si="74">ROUND(E909*H909,2)</f>
        <v>2820.1</v>
      </c>
      <c r="J909" s="29" t="s">
        <v>3622</v>
      </c>
      <c r="K909" s="37">
        <v>225.61</v>
      </c>
      <c r="M909" s="38">
        <v>225.61</v>
      </c>
      <c r="N909" s="39">
        <f t="shared" ref="N909:N972" si="75">ROUND(H909/G909,3)-1</f>
        <v>0.25</v>
      </c>
      <c r="S909" s="13">
        <v>10</v>
      </c>
    </row>
    <row r="910" spans="1:19" x14ac:dyDescent="0.25">
      <c r="A910" s="32" t="s">
        <v>956</v>
      </c>
      <c r="B910" s="33" t="s">
        <v>2416</v>
      </c>
      <c r="C910" s="32" t="s">
        <v>2930</v>
      </c>
      <c r="D910" s="32" t="s">
        <v>3200</v>
      </c>
      <c r="E910" s="34">
        <f t="shared" si="73"/>
        <v>28</v>
      </c>
      <c r="F910" s="35" t="s">
        <v>22</v>
      </c>
      <c r="G910" s="34">
        <f t="shared" si="72"/>
        <v>149.97999999999999</v>
      </c>
      <c r="H910" s="36">
        <f t="shared" ref="H910:H976" si="76">ROUND(G910*(1+I$5),2)</f>
        <v>187.48</v>
      </c>
      <c r="I910" s="36">
        <f t="shared" si="74"/>
        <v>5249.44</v>
      </c>
      <c r="J910" s="29" t="s">
        <v>3622</v>
      </c>
      <c r="K910" s="37">
        <v>149.97999999999999</v>
      </c>
      <c r="M910" s="38">
        <v>149.97999999999999</v>
      </c>
      <c r="N910" s="39">
        <f t="shared" si="75"/>
        <v>0.25</v>
      </c>
      <c r="S910" s="13">
        <v>28</v>
      </c>
    </row>
    <row r="911" spans="1:19" ht="22.5" x14ac:dyDescent="0.25">
      <c r="A911" s="32" t="s">
        <v>957</v>
      </c>
      <c r="B911" s="33" t="s">
        <v>2418</v>
      </c>
      <c r="C911" s="32" t="s">
        <v>1</v>
      </c>
      <c r="D911" s="32" t="s">
        <v>3202</v>
      </c>
      <c r="E911" s="34">
        <f t="shared" si="73"/>
        <v>11</v>
      </c>
      <c r="F911" s="35" t="s">
        <v>22</v>
      </c>
      <c r="G911" s="34">
        <f t="shared" si="72"/>
        <v>16.79</v>
      </c>
      <c r="H911" s="36">
        <f t="shared" si="76"/>
        <v>20.99</v>
      </c>
      <c r="I911" s="36">
        <f t="shared" si="74"/>
        <v>230.89</v>
      </c>
      <c r="J911" s="29" t="s">
        <v>3622</v>
      </c>
      <c r="K911" s="37">
        <v>16.79</v>
      </c>
      <c r="M911" s="38">
        <v>16.79</v>
      </c>
      <c r="N911" s="39">
        <f t="shared" si="75"/>
        <v>0.25</v>
      </c>
      <c r="S911" s="13">
        <v>11</v>
      </c>
    </row>
    <row r="912" spans="1:19" ht="22.5" x14ac:dyDescent="0.25">
      <c r="A912" s="32" t="s">
        <v>958</v>
      </c>
      <c r="B912" s="33" t="s">
        <v>2546</v>
      </c>
      <c r="C912" s="32" t="s">
        <v>1</v>
      </c>
      <c r="D912" s="32" t="s">
        <v>3328</v>
      </c>
      <c r="E912" s="34">
        <f t="shared" si="73"/>
        <v>1</v>
      </c>
      <c r="F912" s="35" t="s">
        <v>22</v>
      </c>
      <c r="G912" s="34">
        <f t="shared" si="72"/>
        <v>16.79</v>
      </c>
      <c r="H912" s="36">
        <f t="shared" si="76"/>
        <v>20.99</v>
      </c>
      <c r="I912" s="36">
        <f t="shared" si="74"/>
        <v>20.99</v>
      </c>
      <c r="J912" s="29" t="s">
        <v>3622</v>
      </c>
      <c r="K912" s="37">
        <v>16.79</v>
      </c>
      <c r="M912" s="38">
        <v>16.79</v>
      </c>
      <c r="N912" s="39">
        <f t="shared" si="75"/>
        <v>0.25</v>
      </c>
      <c r="S912" s="13">
        <v>1</v>
      </c>
    </row>
    <row r="913" spans="1:19" ht="22.5" x14ac:dyDescent="0.25">
      <c r="A913" s="32" t="s">
        <v>959</v>
      </c>
      <c r="B913" s="33" t="s">
        <v>2432</v>
      </c>
      <c r="C913" s="32" t="s">
        <v>1</v>
      </c>
      <c r="D913" s="32" t="s">
        <v>3216</v>
      </c>
      <c r="E913" s="34">
        <f t="shared" si="73"/>
        <v>2</v>
      </c>
      <c r="F913" s="35" t="s">
        <v>22</v>
      </c>
      <c r="G913" s="34">
        <f t="shared" si="72"/>
        <v>18.559999999999999</v>
      </c>
      <c r="H913" s="36">
        <f t="shared" si="76"/>
        <v>23.2</v>
      </c>
      <c r="I913" s="36">
        <f t="shared" si="74"/>
        <v>46.4</v>
      </c>
      <c r="J913" s="29" t="s">
        <v>3622</v>
      </c>
      <c r="K913" s="37">
        <v>18.559999999999999</v>
      </c>
      <c r="M913" s="38">
        <v>18.559999999999999</v>
      </c>
      <c r="N913" s="39">
        <f t="shared" si="75"/>
        <v>0.25</v>
      </c>
      <c r="S913" s="13">
        <v>2</v>
      </c>
    </row>
    <row r="914" spans="1:19" ht="22.5" x14ac:dyDescent="0.25">
      <c r="A914" s="32" t="s">
        <v>960</v>
      </c>
      <c r="B914" s="33" t="s">
        <v>2427</v>
      </c>
      <c r="C914" s="32" t="s">
        <v>1</v>
      </c>
      <c r="D914" s="32" t="s">
        <v>3211</v>
      </c>
      <c r="E914" s="34">
        <f t="shared" si="73"/>
        <v>5</v>
      </c>
      <c r="F914" s="35" t="s">
        <v>22</v>
      </c>
      <c r="G914" s="34">
        <f t="shared" si="72"/>
        <v>75.41</v>
      </c>
      <c r="H914" s="36">
        <f t="shared" si="76"/>
        <v>94.26</v>
      </c>
      <c r="I914" s="36">
        <f t="shared" si="74"/>
        <v>471.3</v>
      </c>
      <c r="J914" s="29" t="s">
        <v>3622</v>
      </c>
      <c r="K914" s="37">
        <v>75.41</v>
      </c>
      <c r="M914" s="38">
        <v>75.41</v>
      </c>
      <c r="N914" s="39">
        <f t="shared" si="75"/>
        <v>0.25</v>
      </c>
      <c r="S914" s="13">
        <v>5</v>
      </c>
    </row>
    <row r="915" spans="1:19" ht="22.5" x14ac:dyDescent="0.25">
      <c r="A915" s="32" t="s">
        <v>961</v>
      </c>
      <c r="B915" s="33" t="s">
        <v>2428</v>
      </c>
      <c r="C915" s="32" t="s">
        <v>1</v>
      </c>
      <c r="D915" s="32" t="s">
        <v>3212</v>
      </c>
      <c r="E915" s="34">
        <f t="shared" si="73"/>
        <v>1</v>
      </c>
      <c r="F915" s="35" t="s">
        <v>22</v>
      </c>
      <c r="G915" s="34">
        <f t="shared" si="72"/>
        <v>119.42</v>
      </c>
      <c r="H915" s="36">
        <f t="shared" si="76"/>
        <v>149.28</v>
      </c>
      <c r="I915" s="36">
        <f t="shared" si="74"/>
        <v>149.28</v>
      </c>
      <c r="J915" s="29" t="s">
        <v>3622</v>
      </c>
      <c r="K915" s="37">
        <v>119.42</v>
      </c>
      <c r="M915" s="38">
        <v>119.42</v>
      </c>
      <c r="N915" s="39">
        <f t="shared" si="75"/>
        <v>0.25</v>
      </c>
      <c r="S915" s="13">
        <v>1</v>
      </c>
    </row>
    <row r="916" spans="1:19" ht="22.5" x14ac:dyDescent="0.25">
      <c r="A916" s="32" t="s">
        <v>962</v>
      </c>
      <c r="B916" s="33" t="s">
        <v>2419</v>
      </c>
      <c r="C916" s="32" t="s">
        <v>1</v>
      </c>
      <c r="D916" s="32" t="s">
        <v>3203</v>
      </c>
      <c r="E916" s="34">
        <f t="shared" si="73"/>
        <v>1</v>
      </c>
      <c r="F916" s="35" t="s">
        <v>22</v>
      </c>
      <c r="G916" s="34">
        <f t="shared" si="72"/>
        <v>108.85</v>
      </c>
      <c r="H916" s="36">
        <f t="shared" si="76"/>
        <v>136.06</v>
      </c>
      <c r="I916" s="36">
        <f t="shared" si="74"/>
        <v>136.06</v>
      </c>
      <c r="J916" s="29" t="s">
        <v>3622</v>
      </c>
      <c r="K916" s="37">
        <v>108.85</v>
      </c>
      <c r="M916" s="38">
        <v>108.85</v>
      </c>
      <c r="N916" s="39">
        <f t="shared" si="75"/>
        <v>0.25</v>
      </c>
      <c r="S916" s="13">
        <v>1</v>
      </c>
    </row>
    <row r="917" spans="1:19" ht="22.5" x14ac:dyDescent="0.25">
      <c r="A917" s="32" t="s">
        <v>963</v>
      </c>
      <c r="B917" s="33" t="s">
        <v>2430</v>
      </c>
      <c r="C917" s="32" t="s">
        <v>2930</v>
      </c>
      <c r="D917" s="32" t="s">
        <v>3214</v>
      </c>
      <c r="E917" s="34">
        <f t="shared" si="73"/>
        <v>1</v>
      </c>
      <c r="F917" s="35" t="s">
        <v>22</v>
      </c>
      <c r="G917" s="34">
        <f t="shared" si="72"/>
        <v>863.46</v>
      </c>
      <c r="H917" s="36">
        <f t="shared" si="76"/>
        <v>1079.33</v>
      </c>
      <c r="I917" s="36">
        <f t="shared" si="74"/>
        <v>1079.33</v>
      </c>
      <c r="J917" s="29" t="s">
        <v>3622</v>
      </c>
      <c r="K917" s="37">
        <v>863.46</v>
      </c>
      <c r="M917" s="38">
        <v>863.46</v>
      </c>
      <c r="N917" s="39">
        <f t="shared" si="75"/>
        <v>0.25</v>
      </c>
      <c r="S917" s="13">
        <v>1</v>
      </c>
    </row>
    <row r="918" spans="1:19" ht="22.5" x14ac:dyDescent="0.25">
      <c r="A918" s="32" t="s">
        <v>964</v>
      </c>
      <c r="B918" s="33" t="s">
        <v>2422</v>
      </c>
      <c r="C918" s="32" t="s">
        <v>2930</v>
      </c>
      <c r="D918" s="32" t="s">
        <v>3206</v>
      </c>
      <c r="E918" s="34">
        <f t="shared" si="73"/>
        <v>8</v>
      </c>
      <c r="F918" s="35" t="s">
        <v>22</v>
      </c>
      <c r="G918" s="34">
        <f t="shared" si="72"/>
        <v>170.55</v>
      </c>
      <c r="H918" s="36">
        <f t="shared" si="76"/>
        <v>213.19</v>
      </c>
      <c r="I918" s="36">
        <f t="shared" si="74"/>
        <v>1705.52</v>
      </c>
      <c r="J918" s="29" t="s">
        <v>3622</v>
      </c>
      <c r="K918" s="37">
        <v>170.55</v>
      </c>
      <c r="M918" s="38">
        <v>170.55</v>
      </c>
      <c r="N918" s="39">
        <f t="shared" si="75"/>
        <v>0.25</v>
      </c>
      <c r="S918" s="13">
        <v>8</v>
      </c>
    </row>
    <row r="919" spans="1:19" ht="27.75" customHeight="1" x14ac:dyDescent="0.25">
      <c r="A919" s="32" t="s">
        <v>965</v>
      </c>
      <c r="B919" s="33" t="s">
        <v>2547</v>
      </c>
      <c r="C919" s="32" t="s">
        <v>2930</v>
      </c>
      <c r="D919" s="32" t="s">
        <v>3329</v>
      </c>
      <c r="E919" s="34">
        <f t="shared" si="73"/>
        <v>2</v>
      </c>
      <c r="F919" s="35" t="s">
        <v>22</v>
      </c>
      <c r="G919" s="34">
        <f t="shared" si="72"/>
        <v>186.27</v>
      </c>
      <c r="H919" s="36">
        <f t="shared" si="76"/>
        <v>232.84</v>
      </c>
      <c r="I919" s="36">
        <f t="shared" si="74"/>
        <v>465.68</v>
      </c>
      <c r="J919" s="29" t="s">
        <v>3622</v>
      </c>
      <c r="K919" s="37">
        <v>186.27</v>
      </c>
      <c r="M919" s="38">
        <v>186.27</v>
      </c>
      <c r="N919" s="39">
        <f t="shared" si="75"/>
        <v>0.25</v>
      </c>
      <c r="S919" s="13">
        <v>2</v>
      </c>
    </row>
    <row r="920" spans="1:19" ht="27.75" customHeight="1" x14ac:dyDescent="0.25">
      <c r="A920" s="32" t="s">
        <v>966</v>
      </c>
      <c r="B920" s="33" t="s">
        <v>2464</v>
      </c>
      <c r="C920" s="32" t="s">
        <v>1</v>
      </c>
      <c r="D920" s="32" t="s">
        <v>3248</v>
      </c>
      <c r="E920" s="34">
        <f t="shared" si="73"/>
        <v>2</v>
      </c>
      <c r="F920" s="35" t="s">
        <v>22</v>
      </c>
      <c r="G920" s="34">
        <f t="shared" si="72"/>
        <v>128.61000000000001</v>
      </c>
      <c r="H920" s="36">
        <f t="shared" si="76"/>
        <v>160.76</v>
      </c>
      <c r="I920" s="36">
        <f t="shared" si="74"/>
        <v>321.52</v>
      </c>
      <c r="J920" s="29" t="s">
        <v>3622</v>
      </c>
      <c r="K920" s="37">
        <v>128.61000000000001</v>
      </c>
      <c r="M920" s="38">
        <v>128.61000000000001</v>
      </c>
      <c r="N920" s="39">
        <f t="shared" si="75"/>
        <v>0.25</v>
      </c>
      <c r="S920" s="13">
        <v>2</v>
      </c>
    </row>
    <row r="921" spans="1:19" x14ac:dyDescent="0.25">
      <c r="A921" s="32" t="s">
        <v>967</v>
      </c>
      <c r="B921" s="33" t="s">
        <v>2465</v>
      </c>
      <c r="C921" s="32" t="s">
        <v>1</v>
      </c>
      <c r="D921" s="32" t="s">
        <v>3249</v>
      </c>
      <c r="E921" s="34">
        <f t="shared" si="73"/>
        <v>2</v>
      </c>
      <c r="F921" s="35" t="s">
        <v>22</v>
      </c>
      <c r="G921" s="34">
        <f t="shared" si="72"/>
        <v>26.95</v>
      </c>
      <c r="H921" s="36">
        <f t="shared" si="76"/>
        <v>33.69</v>
      </c>
      <c r="I921" s="36">
        <f t="shared" si="74"/>
        <v>67.38</v>
      </c>
      <c r="J921" s="29" t="s">
        <v>3622</v>
      </c>
      <c r="K921" s="37">
        <v>26.95</v>
      </c>
      <c r="M921" s="38">
        <v>26.95</v>
      </c>
      <c r="N921" s="39">
        <f t="shared" si="75"/>
        <v>0.25</v>
      </c>
      <c r="S921" s="13">
        <v>2</v>
      </c>
    </row>
    <row r="922" spans="1:19" ht="23.25" customHeight="1" x14ac:dyDescent="0.25">
      <c r="A922" s="32" t="s">
        <v>968</v>
      </c>
      <c r="B922" s="33" t="s">
        <v>2466</v>
      </c>
      <c r="C922" s="32" t="s">
        <v>1</v>
      </c>
      <c r="D922" s="32" t="s">
        <v>3250</v>
      </c>
      <c r="E922" s="34">
        <f t="shared" si="73"/>
        <v>2</v>
      </c>
      <c r="F922" s="35" t="s">
        <v>22</v>
      </c>
      <c r="G922" s="34">
        <f t="shared" si="72"/>
        <v>153.69999999999999</v>
      </c>
      <c r="H922" s="36">
        <f t="shared" si="76"/>
        <v>192.13</v>
      </c>
      <c r="I922" s="36">
        <f t="shared" si="74"/>
        <v>384.26</v>
      </c>
      <c r="J922" s="29" t="s">
        <v>3622</v>
      </c>
      <c r="K922" s="37">
        <v>153.69999999999999</v>
      </c>
      <c r="M922" s="38">
        <v>153.69999999999999</v>
      </c>
      <c r="N922" s="39">
        <f t="shared" si="75"/>
        <v>0.25</v>
      </c>
      <c r="S922" s="13">
        <v>2</v>
      </c>
    </row>
    <row r="923" spans="1:19" x14ac:dyDescent="0.25">
      <c r="A923" s="32" t="s">
        <v>969</v>
      </c>
      <c r="B923" s="33" t="s">
        <v>2467</v>
      </c>
      <c r="C923" s="32" t="s">
        <v>2930</v>
      </c>
      <c r="D923" s="32" t="s">
        <v>3251</v>
      </c>
      <c r="E923" s="34">
        <f t="shared" si="73"/>
        <v>4</v>
      </c>
      <c r="F923" s="35" t="s">
        <v>22</v>
      </c>
      <c r="G923" s="34">
        <f t="shared" si="72"/>
        <v>30.54</v>
      </c>
      <c r="H923" s="36">
        <f t="shared" si="76"/>
        <v>38.18</v>
      </c>
      <c r="I923" s="36">
        <f t="shared" si="74"/>
        <v>152.72</v>
      </c>
      <c r="J923" s="29" t="s">
        <v>3622</v>
      </c>
      <c r="K923" s="37">
        <v>30.54</v>
      </c>
      <c r="M923" s="38">
        <v>30.54</v>
      </c>
      <c r="N923" s="39">
        <f t="shared" si="75"/>
        <v>0.25</v>
      </c>
      <c r="S923" s="13">
        <v>4</v>
      </c>
    </row>
    <row r="924" spans="1:19" x14ac:dyDescent="0.25">
      <c r="A924" s="32" t="s">
        <v>970</v>
      </c>
      <c r="B924" s="33" t="s">
        <v>2468</v>
      </c>
      <c r="C924" s="32" t="s">
        <v>1</v>
      </c>
      <c r="D924" s="32" t="s">
        <v>3252</v>
      </c>
      <c r="E924" s="34">
        <f t="shared" si="73"/>
        <v>4</v>
      </c>
      <c r="F924" s="35" t="s">
        <v>22</v>
      </c>
      <c r="G924" s="34">
        <f t="shared" si="72"/>
        <v>27.3</v>
      </c>
      <c r="H924" s="36">
        <f t="shared" si="76"/>
        <v>34.130000000000003</v>
      </c>
      <c r="I924" s="36">
        <f t="shared" si="74"/>
        <v>136.52000000000001</v>
      </c>
      <c r="J924" s="29" t="s">
        <v>3622</v>
      </c>
      <c r="K924" s="37">
        <v>27.3</v>
      </c>
      <c r="M924" s="38">
        <v>27.3</v>
      </c>
      <c r="N924" s="39">
        <f t="shared" si="75"/>
        <v>0.25</v>
      </c>
      <c r="S924" s="13">
        <v>4</v>
      </c>
    </row>
    <row r="925" spans="1:19" x14ac:dyDescent="0.25">
      <c r="A925" s="32" t="s">
        <v>971</v>
      </c>
      <c r="B925" s="33" t="s">
        <v>2469</v>
      </c>
      <c r="C925" s="32" t="s">
        <v>2930</v>
      </c>
      <c r="D925" s="32" t="s">
        <v>3253</v>
      </c>
      <c r="E925" s="34">
        <f t="shared" si="73"/>
        <v>111</v>
      </c>
      <c r="F925" s="35" t="s">
        <v>24</v>
      </c>
      <c r="G925" s="34">
        <f t="shared" ref="G925:G988" si="77">ROUND(K925*(100%-I$7),2)</f>
        <v>11.37</v>
      </c>
      <c r="H925" s="36">
        <f t="shared" si="76"/>
        <v>14.21</v>
      </c>
      <c r="I925" s="36">
        <f t="shared" si="74"/>
        <v>1577.31</v>
      </c>
      <c r="J925" s="29" t="s">
        <v>3622</v>
      </c>
      <c r="K925" s="37">
        <v>11.37</v>
      </c>
      <c r="M925" s="38">
        <v>11.37</v>
      </c>
      <c r="N925" s="39">
        <f t="shared" si="75"/>
        <v>0.25</v>
      </c>
      <c r="S925" s="13">
        <v>111</v>
      </c>
    </row>
    <row r="926" spans="1:19" x14ac:dyDescent="0.25">
      <c r="A926" s="32" t="s">
        <v>972</v>
      </c>
      <c r="B926" s="33" t="s">
        <v>2470</v>
      </c>
      <c r="C926" s="32" t="s">
        <v>2930</v>
      </c>
      <c r="D926" s="32" t="s">
        <v>3254</v>
      </c>
      <c r="E926" s="34">
        <f t="shared" si="73"/>
        <v>10</v>
      </c>
      <c r="F926" s="35" t="s">
        <v>22</v>
      </c>
      <c r="G926" s="34">
        <f t="shared" si="77"/>
        <v>10.56</v>
      </c>
      <c r="H926" s="36">
        <f t="shared" si="76"/>
        <v>13.2</v>
      </c>
      <c r="I926" s="36">
        <f t="shared" si="74"/>
        <v>132</v>
      </c>
      <c r="J926" s="29" t="s">
        <v>3622</v>
      </c>
      <c r="K926" s="37">
        <v>10.56</v>
      </c>
      <c r="M926" s="38">
        <v>10.56</v>
      </c>
      <c r="N926" s="39">
        <f t="shared" si="75"/>
        <v>0.25</v>
      </c>
      <c r="S926" s="13">
        <v>10</v>
      </c>
    </row>
    <row r="927" spans="1:19" ht="22.5" x14ac:dyDescent="0.25">
      <c r="A927" s="32" t="s">
        <v>973</v>
      </c>
      <c r="B927" s="33" t="s">
        <v>2471</v>
      </c>
      <c r="C927" s="32" t="s">
        <v>1</v>
      </c>
      <c r="D927" s="32" t="s">
        <v>3255</v>
      </c>
      <c r="E927" s="34">
        <f t="shared" si="73"/>
        <v>5</v>
      </c>
      <c r="F927" s="35" t="s">
        <v>22</v>
      </c>
      <c r="G927" s="34">
        <f t="shared" si="77"/>
        <v>116.95</v>
      </c>
      <c r="H927" s="36">
        <f t="shared" si="76"/>
        <v>146.19</v>
      </c>
      <c r="I927" s="36">
        <f t="shared" si="74"/>
        <v>730.95</v>
      </c>
      <c r="J927" s="29" t="s">
        <v>3622</v>
      </c>
      <c r="K927" s="37">
        <v>116.95</v>
      </c>
      <c r="M927" s="38">
        <v>116.95</v>
      </c>
      <c r="N927" s="39">
        <f t="shared" si="75"/>
        <v>0.25</v>
      </c>
      <c r="S927" s="13">
        <v>5</v>
      </c>
    </row>
    <row r="928" spans="1:19" ht="22.5" x14ac:dyDescent="0.25">
      <c r="A928" s="32" t="s">
        <v>974</v>
      </c>
      <c r="B928" s="33" t="s">
        <v>2472</v>
      </c>
      <c r="C928" s="32" t="s">
        <v>1</v>
      </c>
      <c r="D928" s="32" t="s">
        <v>3256</v>
      </c>
      <c r="E928" s="34">
        <f t="shared" si="73"/>
        <v>169</v>
      </c>
      <c r="F928" s="35" t="s">
        <v>24</v>
      </c>
      <c r="G928" s="34">
        <f t="shared" si="77"/>
        <v>92.1</v>
      </c>
      <c r="H928" s="36">
        <f t="shared" si="76"/>
        <v>115.13</v>
      </c>
      <c r="I928" s="36">
        <f t="shared" si="74"/>
        <v>19456.97</v>
      </c>
      <c r="J928" s="29" t="s">
        <v>3622</v>
      </c>
      <c r="K928" s="37">
        <v>92.1</v>
      </c>
      <c r="M928" s="38">
        <v>92.1</v>
      </c>
      <c r="N928" s="39">
        <f t="shared" si="75"/>
        <v>0.25</v>
      </c>
      <c r="S928" s="13">
        <v>169</v>
      </c>
    </row>
    <row r="929" spans="1:19" ht="22.5" x14ac:dyDescent="0.25">
      <c r="A929" s="32" t="s">
        <v>975</v>
      </c>
      <c r="B929" s="33" t="s">
        <v>2473</v>
      </c>
      <c r="C929" s="32" t="s">
        <v>1</v>
      </c>
      <c r="D929" s="32" t="s">
        <v>3257</v>
      </c>
      <c r="E929" s="34">
        <f t="shared" si="73"/>
        <v>92</v>
      </c>
      <c r="F929" s="35" t="s">
        <v>24</v>
      </c>
      <c r="G929" s="34">
        <f t="shared" si="77"/>
        <v>71.44</v>
      </c>
      <c r="H929" s="36">
        <f t="shared" si="76"/>
        <v>89.3</v>
      </c>
      <c r="I929" s="36">
        <f t="shared" si="74"/>
        <v>8215.6</v>
      </c>
      <c r="J929" s="29" t="s">
        <v>3622</v>
      </c>
      <c r="K929" s="37">
        <v>71.44</v>
      </c>
      <c r="M929" s="38">
        <v>71.44</v>
      </c>
      <c r="N929" s="39">
        <f t="shared" si="75"/>
        <v>0.25</v>
      </c>
      <c r="S929" s="13">
        <v>92</v>
      </c>
    </row>
    <row r="930" spans="1:19" ht="22.5" x14ac:dyDescent="0.25">
      <c r="A930" s="32" t="s">
        <v>976</v>
      </c>
      <c r="B930" s="33" t="s">
        <v>2475</v>
      </c>
      <c r="C930" s="32" t="s">
        <v>2930</v>
      </c>
      <c r="D930" s="32" t="s">
        <v>3259</v>
      </c>
      <c r="E930" s="34">
        <f t="shared" si="73"/>
        <v>5</v>
      </c>
      <c r="F930" s="35" t="s">
        <v>22</v>
      </c>
      <c r="G930" s="34">
        <f t="shared" si="77"/>
        <v>25.48</v>
      </c>
      <c r="H930" s="36">
        <f t="shared" si="76"/>
        <v>31.85</v>
      </c>
      <c r="I930" s="36">
        <f t="shared" si="74"/>
        <v>159.25</v>
      </c>
      <c r="J930" s="29" t="s">
        <v>3622</v>
      </c>
      <c r="K930" s="37">
        <v>25.48</v>
      </c>
      <c r="M930" s="38">
        <v>25.48</v>
      </c>
      <c r="N930" s="39">
        <f t="shared" si="75"/>
        <v>0.25</v>
      </c>
      <c r="S930" s="13">
        <v>5</v>
      </c>
    </row>
    <row r="931" spans="1:19" ht="22.5" x14ac:dyDescent="0.25">
      <c r="A931" s="32" t="s">
        <v>977</v>
      </c>
      <c r="B931" s="33" t="s">
        <v>2476</v>
      </c>
      <c r="C931" s="32" t="s">
        <v>2930</v>
      </c>
      <c r="D931" s="32" t="s">
        <v>3260</v>
      </c>
      <c r="E931" s="34">
        <f t="shared" si="73"/>
        <v>5</v>
      </c>
      <c r="F931" s="35" t="s">
        <v>24</v>
      </c>
      <c r="G931" s="34">
        <f t="shared" si="77"/>
        <v>25.42</v>
      </c>
      <c r="H931" s="36">
        <f t="shared" si="76"/>
        <v>31.78</v>
      </c>
      <c r="I931" s="36">
        <f t="shared" si="74"/>
        <v>158.9</v>
      </c>
      <c r="J931" s="29" t="s">
        <v>3622</v>
      </c>
      <c r="K931" s="37">
        <v>25.42</v>
      </c>
      <c r="M931" s="38">
        <v>25.42</v>
      </c>
      <c r="N931" s="39">
        <f t="shared" si="75"/>
        <v>0.25</v>
      </c>
      <c r="S931" s="13">
        <v>5</v>
      </c>
    </row>
    <row r="932" spans="1:19" x14ac:dyDescent="0.25">
      <c r="A932" s="32" t="s">
        <v>978</v>
      </c>
      <c r="B932" s="33" t="s">
        <v>2477</v>
      </c>
      <c r="C932" s="32" t="s">
        <v>2930</v>
      </c>
      <c r="D932" s="32" t="s">
        <v>3261</v>
      </c>
      <c r="E932" s="34">
        <f t="shared" ref="E932:E995" si="78">S932</f>
        <v>5</v>
      </c>
      <c r="F932" s="35" t="s">
        <v>22</v>
      </c>
      <c r="G932" s="34">
        <f t="shared" si="77"/>
        <v>56.51</v>
      </c>
      <c r="H932" s="36">
        <f t="shared" si="76"/>
        <v>70.64</v>
      </c>
      <c r="I932" s="36">
        <f t="shared" si="74"/>
        <v>353.2</v>
      </c>
      <c r="J932" s="29" t="s">
        <v>3622</v>
      </c>
      <c r="K932" s="37">
        <v>56.51</v>
      </c>
      <c r="M932" s="38">
        <v>56.51</v>
      </c>
      <c r="N932" s="39">
        <f t="shared" si="75"/>
        <v>0.25</v>
      </c>
      <c r="S932" s="13">
        <v>5</v>
      </c>
    </row>
    <row r="933" spans="1:19" ht="22.5" x14ac:dyDescent="0.25">
      <c r="A933" s="32" t="s">
        <v>979</v>
      </c>
      <c r="B933" s="33" t="s">
        <v>2548</v>
      </c>
      <c r="C933" s="32" t="s">
        <v>2930</v>
      </c>
      <c r="D933" s="32" t="s">
        <v>3330</v>
      </c>
      <c r="E933" s="34">
        <f t="shared" si="78"/>
        <v>3</v>
      </c>
      <c r="F933" s="35" t="s">
        <v>22</v>
      </c>
      <c r="G933" s="34">
        <f t="shared" si="77"/>
        <v>156.54</v>
      </c>
      <c r="H933" s="36">
        <f t="shared" si="76"/>
        <v>195.68</v>
      </c>
      <c r="I933" s="36">
        <f t="shared" si="74"/>
        <v>587.04</v>
      </c>
      <c r="J933" s="29" t="s">
        <v>3622</v>
      </c>
      <c r="K933" s="37">
        <v>156.54</v>
      </c>
      <c r="M933" s="38">
        <v>156.54</v>
      </c>
      <c r="N933" s="39">
        <f t="shared" si="75"/>
        <v>0.25</v>
      </c>
      <c r="S933" s="13">
        <v>3</v>
      </c>
    </row>
    <row r="934" spans="1:19" ht="22.5" x14ac:dyDescent="0.25">
      <c r="A934" s="32" t="s">
        <v>980</v>
      </c>
      <c r="B934" s="33" t="s">
        <v>2475</v>
      </c>
      <c r="C934" s="32" t="s">
        <v>2930</v>
      </c>
      <c r="D934" s="32" t="s">
        <v>3259</v>
      </c>
      <c r="E934" s="34">
        <f t="shared" si="78"/>
        <v>4</v>
      </c>
      <c r="F934" s="35" t="s">
        <v>22</v>
      </c>
      <c r="G934" s="34">
        <f t="shared" si="77"/>
        <v>25.48</v>
      </c>
      <c r="H934" s="36">
        <f t="shared" si="76"/>
        <v>31.85</v>
      </c>
      <c r="I934" s="36">
        <f t="shared" si="74"/>
        <v>127.4</v>
      </c>
      <c r="J934" s="29" t="s">
        <v>3622</v>
      </c>
      <c r="K934" s="37">
        <v>25.48</v>
      </c>
      <c r="M934" s="38">
        <v>25.48</v>
      </c>
      <c r="N934" s="39">
        <f t="shared" si="75"/>
        <v>0.25</v>
      </c>
      <c r="S934" s="13">
        <v>4</v>
      </c>
    </row>
    <row r="935" spans="1:19" ht="22.5" x14ac:dyDescent="0.25">
      <c r="A935" s="32" t="s">
        <v>981</v>
      </c>
      <c r="B935" s="33" t="s">
        <v>2478</v>
      </c>
      <c r="C935" s="32" t="s">
        <v>1</v>
      </c>
      <c r="D935" s="32" t="s">
        <v>3262</v>
      </c>
      <c r="E935" s="34">
        <f t="shared" si="78"/>
        <v>8</v>
      </c>
      <c r="F935" s="35" t="s">
        <v>22</v>
      </c>
      <c r="G935" s="34">
        <f t="shared" si="77"/>
        <v>49.87</v>
      </c>
      <c r="H935" s="36">
        <f t="shared" si="76"/>
        <v>62.34</v>
      </c>
      <c r="I935" s="36">
        <f t="shared" si="74"/>
        <v>498.72</v>
      </c>
      <c r="J935" s="29" t="s">
        <v>3622</v>
      </c>
      <c r="K935" s="37">
        <v>49.87</v>
      </c>
      <c r="M935" s="38">
        <v>49.87</v>
      </c>
      <c r="N935" s="39">
        <f t="shared" si="75"/>
        <v>0.25</v>
      </c>
      <c r="S935" s="13">
        <v>8</v>
      </c>
    </row>
    <row r="936" spans="1:19" x14ac:dyDescent="0.25">
      <c r="A936" s="24" t="s">
        <v>982</v>
      </c>
      <c r="B936" s="25" t="s">
        <v>2549</v>
      </c>
      <c r="C936" s="24"/>
      <c r="D936" s="24"/>
      <c r="E936" s="26"/>
      <c r="F936" s="27"/>
      <c r="G936" s="26"/>
      <c r="H936" s="28"/>
      <c r="I936" s="28">
        <f>SUM(I937:I973)</f>
        <v>309389.30000000005</v>
      </c>
      <c r="J936" s="29"/>
      <c r="K936" s="37"/>
      <c r="M936" s="38"/>
      <c r="N936" s="39"/>
      <c r="O936" s="28">
        <v>309389.3</v>
      </c>
      <c r="P936" s="31">
        <f>I936-O936</f>
        <v>0</v>
      </c>
    </row>
    <row r="937" spans="1:19" ht="33.75" x14ac:dyDescent="0.25">
      <c r="A937" s="32" t="s">
        <v>983</v>
      </c>
      <c r="B937" s="33" t="s">
        <v>2550</v>
      </c>
      <c r="C937" s="32" t="s">
        <v>2930</v>
      </c>
      <c r="D937" s="32" t="s">
        <v>3331</v>
      </c>
      <c r="E937" s="34">
        <f t="shared" si="78"/>
        <v>120</v>
      </c>
      <c r="F937" s="35" t="s">
        <v>24</v>
      </c>
      <c r="G937" s="34">
        <f t="shared" si="77"/>
        <v>58.48</v>
      </c>
      <c r="H937" s="36">
        <f t="shared" si="76"/>
        <v>73.099999999999994</v>
      </c>
      <c r="I937" s="36">
        <f t="shared" si="74"/>
        <v>8772</v>
      </c>
      <c r="J937" s="29" t="s">
        <v>3622</v>
      </c>
      <c r="K937" s="37">
        <v>58.48</v>
      </c>
      <c r="M937" s="38">
        <v>58.48</v>
      </c>
      <c r="N937" s="39">
        <f t="shared" si="75"/>
        <v>0.25</v>
      </c>
      <c r="S937" s="13">
        <v>120</v>
      </c>
    </row>
    <row r="938" spans="1:19" ht="22.5" x14ac:dyDescent="0.25">
      <c r="A938" s="32" t="s">
        <v>984</v>
      </c>
      <c r="B938" s="33" t="s">
        <v>2171</v>
      </c>
      <c r="C938" s="32" t="s">
        <v>1</v>
      </c>
      <c r="D938" s="32" t="s">
        <v>2955</v>
      </c>
      <c r="E938" s="34">
        <f t="shared" si="78"/>
        <v>82</v>
      </c>
      <c r="F938" s="35" t="s">
        <v>23</v>
      </c>
      <c r="G938" s="34">
        <f t="shared" si="77"/>
        <v>16.41</v>
      </c>
      <c r="H938" s="36">
        <f t="shared" si="76"/>
        <v>20.51</v>
      </c>
      <c r="I938" s="36">
        <f t="shared" si="74"/>
        <v>1681.82</v>
      </c>
      <c r="J938" s="29" t="s">
        <v>3622</v>
      </c>
      <c r="K938" s="37">
        <v>16.41</v>
      </c>
      <c r="M938" s="38">
        <v>16.41</v>
      </c>
      <c r="N938" s="39">
        <f t="shared" si="75"/>
        <v>0.25</v>
      </c>
      <c r="S938" s="13">
        <v>82</v>
      </c>
    </row>
    <row r="939" spans="1:19" ht="24" customHeight="1" x14ac:dyDescent="0.25">
      <c r="A939" s="32" t="s">
        <v>985</v>
      </c>
      <c r="B939" s="33" t="s">
        <v>2172</v>
      </c>
      <c r="C939" s="32" t="s">
        <v>1</v>
      </c>
      <c r="D939" s="32" t="s">
        <v>2956</v>
      </c>
      <c r="E939" s="34">
        <f t="shared" si="78"/>
        <v>431</v>
      </c>
      <c r="F939" s="35" t="s">
        <v>23</v>
      </c>
      <c r="G939" s="34">
        <f t="shared" si="77"/>
        <v>10.47</v>
      </c>
      <c r="H939" s="36">
        <f t="shared" si="76"/>
        <v>13.09</v>
      </c>
      <c r="I939" s="36">
        <f t="shared" si="74"/>
        <v>5641.79</v>
      </c>
      <c r="J939" s="29" t="s">
        <v>3622</v>
      </c>
      <c r="K939" s="37">
        <v>10.47</v>
      </c>
      <c r="M939" s="38">
        <v>10.47</v>
      </c>
      <c r="N939" s="39">
        <f t="shared" si="75"/>
        <v>0.25</v>
      </c>
      <c r="S939" s="13">
        <v>431</v>
      </c>
    </row>
    <row r="940" spans="1:19" ht="22.5" x14ac:dyDescent="0.25">
      <c r="A940" s="32" t="s">
        <v>986</v>
      </c>
      <c r="B940" s="33" t="s">
        <v>2173</v>
      </c>
      <c r="C940" s="32" t="s">
        <v>1</v>
      </c>
      <c r="D940" s="32" t="s">
        <v>2957</v>
      </c>
      <c r="E940" s="34">
        <f t="shared" si="78"/>
        <v>5.89</v>
      </c>
      <c r="F940" s="35" t="s">
        <v>19</v>
      </c>
      <c r="G940" s="34">
        <f t="shared" si="77"/>
        <v>44.5</v>
      </c>
      <c r="H940" s="36">
        <f t="shared" si="76"/>
        <v>55.63</v>
      </c>
      <c r="I940" s="36">
        <f t="shared" si="74"/>
        <v>327.66000000000003</v>
      </c>
      <c r="J940" s="29" t="s">
        <v>3622</v>
      </c>
      <c r="K940" s="37">
        <v>44.5</v>
      </c>
      <c r="M940" s="38">
        <v>44.5</v>
      </c>
      <c r="N940" s="39">
        <f t="shared" si="75"/>
        <v>0.25</v>
      </c>
      <c r="S940" s="13">
        <v>5.89</v>
      </c>
    </row>
    <row r="941" spans="1:19" ht="22.5" x14ac:dyDescent="0.25">
      <c r="A941" s="32" t="s">
        <v>987</v>
      </c>
      <c r="B941" s="33" t="s">
        <v>2174</v>
      </c>
      <c r="C941" s="32" t="s">
        <v>1</v>
      </c>
      <c r="D941" s="32" t="s">
        <v>2958</v>
      </c>
      <c r="E941" s="34">
        <f t="shared" si="78"/>
        <v>60</v>
      </c>
      <c r="F941" s="35" t="s">
        <v>22</v>
      </c>
      <c r="G941" s="34">
        <f t="shared" si="77"/>
        <v>18.73</v>
      </c>
      <c r="H941" s="36">
        <f t="shared" si="76"/>
        <v>23.41</v>
      </c>
      <c r="I941" s="36">
        <f t="shared" si="74"/>
        <v>1404.6</v>
      </c>
      <c r="J941" s="29" t="s">
        <v>3622</v>
      </c>
      <c r="K941" s="37">
        <v>18.73</v>
      </c>
      <c r="M941" s="38">
        <v>18.73</v>
      </c>
      <c r="N941" s="39">
        <f t="shared" si="75"/>
        <v>0.25</v>
      </c>
      <c r="S941" s="13">
        <v>60</v>
      </c>
    </row>
    <row r="942" spans="1:19" ht="22.5" x14ac:dyDescent="0.25">
      <c r="A942" s="32" t="s">
        <v>988</v>
      </c>
      <c r="B942" s="33" t="s">
        <v>2175</v>
      </c>
      <c r="C942" s="32" t="s">
        <v>1</v>
      </c>
      <c r="D942" s="32" t="s">
        <v>2959</v>
      </c>
      <c r="E942" s="34">
        <f t="shared" si="78"/>
        <v>1.06</v>
      </c>
      <c r="F942" s="35" t="s">
        <v>19</v>
      </c>
      <c r="G942" s="34">
        <f t="shared" si="77"/>
        <v>100.91</v>
      </c>
      <c r="H942" s="36">
        <f t="shared" si="76"/>
        <v>126.14</v>
      </c>
      <c r="I942" s="36">
        <f t="shared" si="74"/>
        <v>133.71</v>
      </c>
      <c r="J942" s="29" t="s">
        <v>3622</v>
      </c>
      <c r="K942" s="37">
        <v>100.91</v>
      </c>
      <c r="M942" s="38">
        <v>100.91</v>
      </c>
      <c r="N942" s="39">
        <f t="shared" si="75"/>
        <v>0.25</v>
      </c>
      <c r="S942" s="13">
        <v>1.06</v>
      </c>
    </row>
    <row r="943" spans="1:19" ht="22.5" x14ac:dyDescent="0.25">
      <c r="A943" s="32" t="s">
        <v>989</v>
      </c>
      <c r="B943" s="33" t="s">
        <v>2176</v>
      </c>
      <c r="C943" s="32" t="s">
        <v>1</v>
      </c>
      <c r="D943" s="32" t="s">
        <v>2960</v>
      </c>
      <c r="E943" s="34">
        <f t="shared" si="78"/>
        <v>4.22</v>
      </c>
      <c r="F943" s="35" t="s">
        <v>19</v>
      </c>
      <c r="G943" s="34">
        <f t="shared" si="77"/>
        <v>44.75</v>
      </c>
      <c r="H943" s="36">
        <f t="shared" si="76"/>
        <v>55.94</v>
      </c>
      <c r="I943" s="36">
        <f t="shared" si="74"/>
        <v>236.07</v>
      </c>
      <c r="J943" s="29" t="s">
        <v>3622</v>
      </c>
      <c r="K943" s="37">
        <v>44.75</v>
      </c>
      <c r="M943" s="38">
        <v>44.75</v>
      </c>
      <c r="N943" s="39">
        <f t="shared" si="75"/>
        <v>0.25</v>
      </c>
      <c r="S943" s="13">
        <v>4.22</v>
      </c>
    </row>
    <row r="944" spans="1:19" ht="22.5" x14ac:dyDescent="0.25">
      <c r="A944" s="32" t="s">
        <v>990</v>
      </c>
      <c r="B944" s="33" t="s">
        <v>2178</v>
      </c>
      <c r="C944" s="32" t="s">
        <v>1</v>
      </c>
      <c r="D944" s="32" t="s">
        <v>2962</v>
      </c>
      <c r="E944" s="34">
        <f t="shared" si="78"/>
        <v>9.6</v>
      </c>
      <c r="F944" s="35" t="s">
        <v>18</v>
      </c>
      <c r="G944" s="34">
        <f t="shared" si="77"/>
        <v>6.93</v>
      </c>
      <c r="H944" s="36">
        <f t="shared" si="76"/>
        <v>8.66</v>
      </c>
      <c r="I944" s="36">
        <f t="shared" si="74"/>
        <v>83.14</v>
      </c>
      <c r="J944" s="29" t="s">
        <v>3622</v>
      </c>
      <c r="K944" s="37">
        <v>6.93</v>
      </c>
      <c r="M944" s="38">
        <v>6.93</v>
      </c>
      <c r="N944" s="39">
        <f t="shared" si="75"/>
        <v>0.25</v>
      </c>
      <c r="S944" s="13">
        <v>9.6</v>
      </c>
    </row>
    <row r="945" spans="1:19" ht="22.5" x14ac:dyDescent="0.25">
      <c r="A945" s="32" t="s">
        <v>991</v>
      </c>
      <c r="B945" s="33" t="s">
        <v>2179</v>
      </c>
      <c r="C945" s="32" t="s">
        <v>1</v>
      </c>
      <c r="D945" s="32" t="s">
        <v>2963</v>
      </c>
      <c r="E945" s="34">
        <f t="shared" si="78"/>
        <v>0.48</v>
      </c>
      <c r="F945" s="35" t="s">
        <v>19</v>
      </c>
      <c r="G945" s="34">
        <f t="shared" si="77"/>
        <v>867.92</v>
      </c>
      <c r="H945" s="36">
        <f>ROUND(G945*(1+I$5),2)</f>
        <v>1084.9000000000001</v>
      </c>
      <c r="I945" s="36">
        <f t="shared" si="74"/>
        <v>520.75</v>
      </c>
      <c r="J945" s="29" t="s">
        <v>3622</v>
      </c>
      <c r="K945" s="37">
        <v>867.92</v>
      </c>
      <c r="M945" s="38">
        <v>867.92</v>
      </c>
      <c r="N945" s="39">
        <f t="shared" si="75"/>
        <v>0.25</v>
      </c>
      <c r="S945" s="13">
        <v>0.48</v>
      </c>
    </row>
    <row r="946" spans="1:19" ht="22.5" x14ac:dyDescent="0.25">
      <c r="A946" s="32" t="s">
        <v>992</v>
      </c>
      <c r="B946" s="33" t="s">
        <v>2180</v>
      </c>
      <c r="C946" s="32" t="s">
        <v>1</v>
      </c>
      <c r="D946" s="32" t="s">
        <v>2964</v>
      </c>
      <c r="E946" s="34">
        <f t="shared" si="78"/>
        <v>38.4</v>
      </c>
      <c r="F946" s="35" t="s">
        <v>18</v>
      </c>
      <c r="G946" s="34">
        <f t="shared" si="77"/>
        <v>82.91</v>
      </c>
      <c r="H946" s="36">
        <f>ROUND(G946*(1+I$5),2)</f>
        <v>103.64</v>
      </c>
      <c r="I946" s="36">
        <f t="shared" si="74"/>
        <v>3979.78</v>
      </c>
      <c r="J946" s="29" t="s">
        <v>3622</v>
      </c>
      <c r="K946" s="37">
        <v>82.91</v>
      </c>
      <c r="M946" s="38">
        <v>82.91</v>
      </c>
      <c r="N946" s="39">
        <f t="shared" si="75"/>
        <v>0.25</v>
      </c>
      <c r="S946" s="13">
        <v>38.4</v>
      </c>
    </row>
    <row r="947" spans="1:19" ht="24" customHeight="1" x14ac:dyDescent="0.25">
      <c r="A947" s="32" t="s">
        <v>993</v>
      </c>
      <c r="B947" s="33" t="s">
        <v>2183</v>
      </c>
      <c r="C947" s="32" t="s">
        <v>1</v>
      </c>
      <c r="D947" s="32" t="s">
        <v>2967</v>
      </c>
      <c r="E947" s="34">
        <f t="shared" si="78"/>
        <v>666</v>
      </c>
      <c r="F947" s="35" t="s">
        <v>23</v>
      </c>
      <c r="G947" s="34">
        <f t="shared" si="77"/>
        <v>14.16</v>
      </c>
      <c r="H947" s="36">
        <f t="shared" si="76"/>
        <v>17.7</v>
      </c>
      <c r="I947" s="36">
        <f t="shared" si="74"/>
        <v>11788.2</v>
      </c>
      <c r="J947" s="29" t="s">
        <v>3622</v>
      </c>
      <c r="K947" s="37">
        <v>14.16</v>
      </c>
      <c r="M947" s="38">
        <v>14.16</v>
      </c>
      <c r="N947" s="39">
        <f t="shared" si="75"/>
        <v>0.25</v>
      </c>
      <c r="S947" s="13">
        <v>666</v>
      </c>
    </row>
    <row r="948" spans="1:19" ht="22.5" x14ac:dyDescent="0.25">
      <c r="A948" s="32" t="s">
        <v>994</v>
      </c>
      <c r="B948" s="33" t="s">
        <v>2186</v>
      </c>
      <c r="C948" s="32" t="s">
        <v>1</v>
      </c>
      <c r="D948" s="32" t="s">
        <v>2970</v>
      </c>
      <c r="E948" s="34">
        <f t="shared" si="78"/>
        <v>3.84</v>
      </c>
      <c r="F948" s="35" t="s">
        <v>19</v>
      </c>
      <c r="G948" s="34">
        <f t="shared" si="77"/>
        <v>826.87</v>
      </c>
      <c r="H948" s="36">
        <f t="shared" si="76"/>
        <v>1033.5899999999999</v>
      </c>
      <c r="I948" s="36">
        <f t="shared" si="74"/>
        <v>3968.99</v>
      </c>
      <c r="J948" s="29" t="s">
        <v>3622</v>
      </c>
      <c r="K948" s="37">
        <v>826.87</v>
      </c>
      <c r="M948" s="38">
        <v>826.87</v>
      </c>
      <c r="N948" s="39">
        <f t="shared" si="75"/>
        <v>0.25</v>
      </c>
      <c r="S948" s="13">
        <v>3.84</v>
      </c>
    </row>
    <row r="949" spans="1:19" ht="45" x14ac:dyDescent="0.25">
      <c r="A949" s="32" t="s">
        <v>995</v>
      </c>
      <c r="B949" s="33" t="s">
        <v>2187</v>
      </c>
      <c r="C949" s="32" t="s">
        <v>1</v>
      </c>
      <c r="D949" s="32" t="s">
        <v>2971</v>
      </c>
      <c r="E949" s="34">
        <f t="shared" si="78"/>
        <v>0.96</v>
      </c>
      <c r="F949" s="35" t="s">
        <v>19</v>
      </c>
      <c r="G949" s="34">
        <f t="shared" si="77"/>
        <v>20.39</v>
      </c>
      <c r="H949" s="36">
        <f t="shared" si="76"/>
        <v>25.49</v>
      </c>
      <c r="I949" s="36">
        <f t="shared" si="74"/>
        <v>24.47</v>
      </c>
      <c r="J949" s="29" t="s">
        <v>3622</v>
      </c>
      <c r="K949" s="37">
        <v>20.39</v>
      </c>
      <c r="M949" s="38">
        <v>20.39</v>
      </c>
      <c r="N949" s="39">
        <f t="shared" si="75"/>
        <v>0.25</v>
      </c>
      <c r="S949" s="13">
        <v>0.96</v>
      </c>
    </row>
    <row r="950" spans="1:19" ht="33.75" x14ac:dyDescent="0.25">
      <c r="A950" s="32" t="s">
        <v>996</v>
      </c>
      <c r="B950" s="33" t="s">
        <v>2188</v>
      </c>
      <c r="C950" s="32" t="s">
        <v>1</v>
      </c>
      <c r="D950" s="32" t="s">
        <v>2972</v>
      </c>
      <c r="E950" s="34">
        <f t="shared" si="78"/>
        <v>5.62</v>
      </c>
      <c r="F950" s="35" t="s">
        <v>19</v>
      </c>
      <c r="G950" s="34">
        <f t="shared" si="77"/>
        <v>7.25</v>
      </c>
      <c r="H950" s="36">
        <f t="shared" si="76"/>
        <v>9.06</v>
      </c>
      <c r="I950" s="36">
        <f t="shared" si="74"/>
        <v>50.92</v>
      </c>
      <c r="J950" s="29" t="s">
        <v>3622</v>
      </c>
      <c r="K950" s="37">
        <v>7.25</v>
      </c>
      <c r="M950" s="38">
        <v>7.25</v>
      </c>
      <c r="N950" s="39">
        <f t="shared" si="75"/>
        <v>0.25</v>
      </c>
      <c r="S950" s="13">
        <v>5.62</v>
      </c>
    </row>
    <row r="951" spans="1:19" ht="22.5" x14ac:dyDescent="0.25">
      <c r="A951" s="32" t="s">
        <v>997</v>
      </c>
      <c r="B951" s="33" t="s">
        <v>2189</v>
      </c>
      <c r="C951" s="32" t="s">
        <v>1</v>
      </c>
      <c r="D951" s="32" t="s">
        <v>2973</v>
      </c>
      <c r="E951" s="34">
        <f t="shared" si="78"/>
        <v>168.48</v>
      </c>
      <c r="F951" s="35" t="s">
        <v>20</v>
      </c>
      <c r="G951" s="34">
        <f t="shared" si="77"/>
        <v>2.58</v>
      </c>
      <c r="H951" s="36">
        <f t="shared" si="76"/>
        <v>3.23</v>
      </c>
      <c r="I951" s="36">
        <f t="shared" si="74"/>
        <v>544.19000000000005</v>
      </c>
      <c r="J951" s="29" t="s">
        <v>3622</v>
      </c>
      <c r="K951" s="37">
        <v>2.58</v>
      </c>
      <c r="M951" s="38">
        <v>2.58</v>
      </c>
      <c r="N951" s="39">
        <f t="shared" si="75"/>
        <v>0.252</v>
      </c>
      <c r="S951" s="13">
        <v>168.48</v>
      </c>
    </row>
    <row r="952" spans="1:19" ht="22.5" x14ac:dyDescent="0.25">
      <c r="A952" s="32" t="s">
        <v>998</v>
      </c>
      <c r="B952" s="33" t="s">
        <v>2191</v>
      </c>
      <c r="C952" s="32" t="s">
        <v>1</v>
      </c>
      <c r="D952" s="32" t="s">
        <v>2975</v>
      </c>
      <c r="E952" s="34">
        <f t="shared" si="78"/>
        <v>0.35</v>
      </c>
      <c r="F952" s="35" t="s">
        <v>19</v>
      </c>
      <c r="G952" s="34">
        <f t="shared" si="77"/>
        <v>110.9</v>
      </c>
      <c r="H952" s="36">
        <f t="shared" si="76"/>
        <v>138.63</v>
      </c>
      <c r="I952" s="36">
        <f t="shared" si="74"/>
        <v>48.52</v>
      </c>
      <c r="J952" s="29" t="s">
        <v>3622</v>
      </c>
      <c r="K952" s="37">
        <v>110.9</v>
      </c>
      <c r="M952" s="38">
        <v>110.9</v>
      </c>
      <c r="N952" s="39">
        <f t="shared" si="75"/>
        <v>0.25</v>
      </c>
      <c r="S952" s="13">
        <v>0.35</v>
      </c>
    </row>
    <row r="953" spans="1:19" ht="22.5" x14ac:dyDescent="0.25">
      <c r="A953" s="32" t="s">
        <v>999</v>
      </c>
      <c r="B953" s="33" t="s">
        <v>2192</v>
      </c>
      <c r="C953" s="32" t="s">
        <v>1</v>
      </c>
      <c r="D953" s="32" t="s">
        <v>2976</v>
      </c>
      <c r="E953" s="34">
        <f t="shared" si="78"/>
        <v>1.39</v>
      </c>
      <c r="F953" s="35" t="s">
        <v>19</v>
      </c>
      <c r="G953" s="34">
        <f t="shared" si="77"/>
        <v>57.43</v>
      </c>
      <c r="H953" s="36">
        <f t="shared" si="76"/>
        <v>71.790000000000006</v>
      </c>
      <c r="I953" s="36">
        <f t="shared" si="74"/>
        <v>99.79</v>
      </c>
      <c r="J953" s="29" t="s">
        <v>3622</v>
      </c>
      <c r="K953" s="37">
        <v>57.43</v>
      </c>
      <c r="M953" s="38">
        <v>57.43</v>
      </c>
      <c r="N953" s="39">
        <f t="shared" si="75"/>
        <v>0.25</v>
      </c>
      <c r="S953" s="13">
        <v>1.39</v>
      </c>
    </row>
    <row r="954" spans="1:19" ht="22.5" x14ac:dyDescent="0.25">
      <c r="A954" s="32" t="s">
        <v>1000</v>
      </c>
      <c r="B954" s="33" t="s">
        <v>2179</v>
      </c>
      <c r="C954" s="32" t="s">
        <v>1</v>
      </c>
      <c r="D954" s="32" t="s">
        <v>2963</v>
      </c>
      <c r="E954" s="34">
        <f t="shared" si="78"/>
        <v>0.87</v>
      </c>
      <c r="F954" s="35" t="s">
        <v>19</v>
      </c>
      <c r="G954" s="34">
        <f t="shared" si="77"/>
        <v>867.92</v>
      </c>
      <c r="H954" s="36">
        <f t="shared" si="76"/>
        <v>1084.9000000000001</v>
      </c>
      <c r="I954" s="36">
        <f t="shared" si="74"/>
        <v>943.86</v>
      </c>
      <c r="J954" s="29" t="s">
        <v>3622</v>
      </c>
      <c r="K954" s="37">
        <v>867.92</v>
      </c>
      <c r="M954" s="38">
        <v>867.92</v>
      </c>
      <c r="N954" s="39">
        <f t="shared" si="75"/>
        <v>0.25</v>
      </c>
      <c r="S954" s="13">
        <v>0.87</v>
      </c>
    </row>
    <row r="955" spans="1:19" ht="22.5" x14ac:dyDescent="0.25">
      <c r="A955" s="32" t="s">
        <v>1001</v>
      </c>
      <c r="B955" s="33" t="s">
        <v>2178</v>
      </c>
      <c r="C955" s="32" t="s">
        <v>1</v>
      </c>
      <c r="D955" s="32" t="s">
        <v>2962</v>
      </c>
      <c r="E955" s="34">
        <f t="shared" si="78"/>
        <v>17.399999999999999</v>
      </c>
      <c r="F955" s="35" t="s">
        <v>18</v>
      </c>
      <c r="G955" s="34">
        <f t="shared" si="77"/>
        <v>6.93</v>
      </c>
      <c r="H955" s="36">
        <f t="shared" si="76"/>
        <v>8.66</v>
      </c>
      <c r="I955" s="36">
        <f t="shared" si="74"/>
        <v>150.68</v>
      </c>
      <c r="J955" s="29" t="s">
        <v>3622</v>
      </c>
      <c r="K955" s="37">
        <v>6.93</v>
      </c>
      <c r="M955" s="38">
        <v>6.93</v>
      </c>
      <c r="N955" s="39">
        <f t="shared" si="75"/>
        <v>0.25</v>
      </c>
      <c r="S955" s="13">
        <v>17.399999999999999</v>
      </c>
    </row>
    <row r="956" spans="1:19" ht="22.5" x14ac:dyDescent="0.25">
      <c r="A956" s="32" t="s">
        <v>1002</v>
      </c>
      <c r="B956" s="33" t="s">
        <v>2193</v>
      </c>
      <c r="C956" s="32" t="s">
        <v>1</v>
      </c>
      <c r="D956" s="32" t="s">
        <v>2977</v>
      </c>
      <c r="E956" s="34">
        <f t="shared" si="78"/>
        <v>68</v>
      </c>
      <c r="F956" s="35" t="s">
        <v>23</v>
      </c>
      <c r="G956" s="34">
        <f t="shared" si="77"/>
        <v>17.25</v>
      </c>
      <c r="H956" s="36">
        <f t="shared" si="76"/>
        <v>21.56</v>
      </c>
      <c r="I956" s="36">
        <f t="shared" si="74"/>
        <v>1466.08</v>
      </c>
      <c r="J956" s="29" t="s">
        <v>3622</v>
      </c>
      <c r="K956" s="37">
        <v>17.25</v>
      </c>
      <c r="M956" s="38">
        <v>17.25</v>
      </c>
      <c r="N956" s="39">
        <f t="shared" si="75"/>
        <v>0.25</v>
      </c>
      <c r="S956" s="13">
        <v>68</v>
      </c>
    </row>
    <row r="957" spans="1:19" ht="22.5" x14ac:dyDescent="0.25">
      <c r="A957" s="32" t="s">
        <v>1003</v>
      </c>
      <c r="B957" s="33" t="s">
        <v>2194</v>
      </c>
      <c r="C957" s="32" t="s">
        <v>1</v>
      </c>
      <c r="D957" s="32" t="s">
        <v>2978</v>
      </c>
      <c r="E957" s="34">
        <f t="shared" si="78"/>
        <v>146</v>
      </c>
      <c r="F957" s="35" t="s">
        <v>23</v>
      </c>
      <c r="G957" s="34">
        <f t="shared" si="77"/>
        <v>15.73</v>
      </c>
      <c r="H957" s="36">
        <f t="shared" si="76"/>
        <v>19.66</v>
      </c>
      <c r="I957" s="36">
        <f t="shared" si="74"/>
        <v>2870.36</v>
      </c>
      <c r="J957" s="29" t="s">
        <v>3622</v>
      </c>
      <c r="K957" s="37">
        <v>15.73</v>
      </c>
      <c r="M957" s="38">
        <v>15.73</v>
      </c>
      <c r="N957" s="39">
        <f t="shared" si="75"/>
        <v>0.25</v>
      </c>
      <c r="S957" s="13">
        <v>146</v>
      </c>
    </row>
    <row r="958" spans="1:19" ht="22.5" x14ac:dyDescent="0.25">
      <c r="A958" s="32" t="s">
        <v>1004</v>
      </c>
      <c r="B958" s="33" t="s">
        <v>2198</v>
      </c>
      <c r="C958" s="32" t="s">
        <v>1</v>
      </c>
      <c r="D958" s="32" t="s">
        <v>2982</v>
      </c>
      <c r="E958" s="34">
        <f t="shared" si="78"/>
        <v>56</v>
      </c>
      <c r="F958" s="35" t="s">
        <v>18</v>
      </c>
      <c r="G958" s="34">
        <f t="shared" si="77"/>
        <v>71.78</v>
      </c>
      <c r="H958" s="36">
        <f t="shared" si="76"/>
        <v>89.73</v>
      </c>
      <c r="I958" s="36">
        <f t="shared" si="74"/>
        <v>5024.88</v>
      </c>
      <c r="J958" s="29" t="s">
        <v>3622</v>
      </c>
      <c r="K958" s="37">
        <v>71.78</v>
      </c>
      <c r="M958" s="38">
        <v>71.78</v>
      </c>
      <c r="N958" s="39">
        <f t="shared" si="75"/>
        <v>0.25</v>
      </c>
      <c r="S958" s="13">
        <v>56</v>
      </c>
    </row>
    <row r="959" spans="1:19" ht="22.5" x14ac:dyDescent="0.25">
      <c r="A959" s="32" t="s">
        <v>1005</v>
      </c>
      <c r="B959" s="33" t="s">
        <v>2186</v>
      </c>
      <c r="C959" s="32" t="s">
        <v>1</v>
      </c>
      <c r="D959" s="32" t="s">
        <v>2970</v>
      </c>
      <c r="E959" s="34">
        <f t="shared" si="78"/>
        <v>4.2</v>
      </c>
      <c r="F959" s="35" t="s">
        <v>19</v>
      </c>
      <c r="G959" s="34">
        <f t="shared" si="77"/>
        <v>826.87</v>
      </c>
      <c r="H959" s="36">
        <f t="shared" si="76"/>
        <v>1033.5899999999999</v>
      </c>
      <c r="I959" s="36">
        <f t="shared" si="74"/>
        <v>4341.08</v>
      </c>
      <c r="J959" s="29" t="s">
        <v>3622</v>
      </c>
      <c r="K959" s="37">
        <v>826.87</v>
      </c>
      <c r="M959" s="38">
        <v>826.87</v>
      </c>
      <c r="N959" s="39">
        <f t="shared" si="75"/>
        <v>0.25</v>
      </c>
      <c r="S959" s="13">
        <v>4.2</v>
      </c>
    </row>
    <row r="960" spans="1:19" ht="33.75" x14ac:dyDescent="0.25">
      <c r="A960" s="32" t="s">
        <v>1006</v>
      </c>
      <c r="B960" s="33" t="s">
        <v>2188</v>
      </c>
      <c r="C960" s="32" t="s">
        <v>1</v>
      </c>
      <c r="D960" s="32" t="s">
        <v>2972</v>
      </c>
      <c r="E960" s="34">
        <f t="shared" si="78"/>
        <v>2.2599999999999998</v>
      </c>
      <c r="F960" s="35" t="s">
        <v>19</v>
      </c>
      <c r="G960" s="34">
        <f t="shared" si="77"/>
        <v>7.25</v>
      </c>
      <c r="H960" s="36">
        <f t="shared" si="76"/>
        <v>9.06</v>
      </c>
      <c r="I960" s="36">
        <f t="shared" si="74"/>
        <v>20.48</v>
      </c>
      <c r="J960" s="29" t="s">
        <v>3622</v>
      </c>
      <c r="K960" s="37">
        <v>7.25</v>
      </c>
      <c r="M960" s="38">
        <v>7.25</v>
      </c>
      <c r="N960" s="39">
        <f t="shared" si="75"/>
        <v>0.25</v>
      </c>
      <c r="S960" s="13">
        <v>2.2599999999999998</v>
      </c>
    </row>
    <row r="961" spans="1:19" ht="22.5" x14ac:dyDescent="0.25">
      <c r="A961" s="32" t="s">
        <v>1007</v>
      </c>
      <c r="B961" s="33" t="s">
        <v>2189</v>
      </c>
      <c r="C961" s="32" t="s">
        <v>1</v>
      </c>
      <c r="D961" s="32" t="s">
        <v>2973</v>
      </c>
      <c r="E961" s="34">
        <f t="shared" si="78"/>
        <v>67.86</v>
      </c>
      <c r="F961" s="35" t="s">
        <v>20</v>
      </c>
      <c r="G961" s="34">
        <f t="shared" si="77"/>
        <v>2.58</v>
      </c>
      <c r="H961" s="36">
        <f t="shared" si="76"/>
        <v>3.23</v>
      </c>
      <c r="I961" s="36">
        <f t="shared" si="74"/>
        <v>219.19</v>
      </c>
      <c r="J961" s="29" t="s">
        <v>3622</v>
      </c>
      <c r="K961" s="37">
        <v>2.58</v>
      </c>
      <c r="M961" s="38">
        <v>2.58</v>
      </c>
      <c r="N961" s="39">
        <f t="shared" si="75"/>
        <v>0.252</v>
      </c>
      <c r="S961" s="13">
        <v>67.86</v>
      </c>
    </row>
    <row r="962" spans="1:19" ht="24" customHeight="1" x14ac:dyDescent="0.25">
      <c r="A962" s="32" t="s">
        <v>1008</v>
      </c>
      <c r="B962" s="33" t="s">
        <v>2190</v>
      </c>
      <c r="C962" s="32" t="s">
        <v>1</v>
      </c>
      <c r="D962" s="32" t="s">
        <v>2974</v>
      </c>
      <c r="E962" s="34">
        <f t="shared" si="78"/>
        <v>49</v>
      </c>
      <c r="F962" s="35" t="s">
        <v>18</v>
      </c>
      <c r="G962" s="34">
        <f t="shared" si="77"/>
        <v>42.85</v>
      </c>
      <c r="H962" s="36">
        <f t="shared" si="76"/>
        <v>53.56</v>
      </c>
      <c r="I962" s="36">
        <f t="shared" si="74"/>
        <v>2624.44</v>
      </c>
      <c r="J962" s="29" t="s">
        <v>3622</v>
      </c>
      <c r="K962" s="37">
        <v>42.85</v>
      </c>
      <c r="M962" s="38">
        <v>42.85</v>
      </c>
      <c r="N962" s="39">
        <f t="shared" si="75"/>
        <v>0.25</v>
      </c>
      <c r="S962" s="13">
        <v>49</v>
      </c>
    </row>
    <row r="963" spans="1:19" ht="45" x14ac:dyDescent="0.25">
      <c r="A963" s="32" t="s">
        <v>1009</v>
      </c>
      <c r="B963" s="33" t="s">
        <v>2551</v>
      </c>
      <c r="C963" s="32" t="s">
        <v>1</v>
      </c>
      <c r="D963" s="32" t="s">
        <v>3332</v>
      </c>
      <c r="E963" s="34">
        <f t="shared" si="78"/>
        <v>560.04</v>
      </c>
      <c r="F963" s="35" t="s">
        <v>18</v>
      </c>
      <c r="G963" s="34">
        <f t="shared" si="77"/>
        <v>185.21</v>
      </c>
      <c r="H963" s="36">
        <f t="shared" si="76"/>
        <v>231.51</v>
      </c>
      <c r="I963" s="36">
        <f t="shared" si="74"/>
        <v>129654.86</v>
      </c>
      <c r="J963" s="29" t="s">
        <v>3622</v>
      </c>
      <c r="K963" s="37">
        <v>185.21</v>
      </c>
      <c r="M963" s="38">
        <v>185.21</v>
      </c>
      <c r="N963" s="39">
        <f t="shared" si="75"/>
        <v>0.25</v>
      </c>
      <c r="S963" s="13">
        <v>560.04</v>
      </c>
    </row>
    <row r="964" spans="1:19" ht="56.25" x14ac:dyDescent="0.25">
      <c r="A964" s="32" t="s">
        <v>1010</v>
      </c>
      <c r="B964" s="33" t="s">
        <v>2552</v>
      </c>
      <c r="C964" s="32" t="s">
        <v>2930</v>
      </c>
      <c r="D964" s="32" t="s">
        <v>3333</v>
      </c>
      <c r="E964" s="34">
        <f t="shared" si="78"/>
        <v>2</v>
      </c>
      <c r="F964" s="35" t="s">
        <v>22</v>
      </c>
      <c r="G964" s="34">
        <f t="shared" si="77"/>
        <v>925.64</v>
      </c>
      <c r="H964" s="36">
        <f t="shared" si="76"/>
        <v>1157.05</v>
      </c>
      <c r="I964" s="36">
        <f t="shared" si="74"/>
        <v>2314.1</v>
      </c>
      <c r="J964" s="29" t="s">
        <v>3622</v>
      </c>
      <c r="K964" s="37">
        <v>925.64</v>
      </c>
      <c r="M964" s="38">
        <v>925.64</v>
      </c>
      <c r="N964" s="39">
        <f t="shared" si="75"/>
        <v>0.25</v>
      </c>
      <c r="S964" s="13">
        <v>2</v>
      </c>
    </row>
    <row r="965" spans="1:19" x14ac:dyDescent="0.25">
      <c r="A965" s="32" t="s">
        <v>1011</v>
      </c>
      <c r="B965" s="33" t="s">
        <v>2553</v>
      </c>
      <c r="C965" s="32" t="s">
        <v>1</v>
      </c>
      <c r="D965" s="32" t="s">
        <v>3334</v>
      </c>
      <c r="E965" s="34">
        <f t="shared" si="78"/>
        <v>1125.22</v>
      </c>
      <c r="F965" s="35" t="s">
        <v>18</v>
      </c>
      <c r="G965" s="34">
        <f t="shared" si="77"/>
        <v>1.93</v>
      </c>
      <c r="H965" s="36">
        <f t="shared" si="76"/>
        <v>2.41</v>
      </c>
      <c r="I965" s="36">
        <f t="shared" si="74"/>
        <v>2711.78</v>
      </c>
      <c r="J965" s="29" t="s">
        <v>3622</v>
      </c>
      <c r="K965" s="37">
        <v>1.93</v>
      </c>
      <c r="M965" s="38">
        <v>1.93</v>
      </c>
      <c r="N965" s="39">
        <f t="shared" si="75"/>
        <v>0.24900000000000011</v>
      </c>
      <c r="S965" s="13">
        <v>1125.22</v>
      </c>
    </row>
    <row r="966" spans="1:19" ht="33.75" x14ac:dyDescent="0.25">
      <c r="A966" s="32" t="s">
        <v>1012</v>
      </c>
      <c r="B966" s="33" t="s">
        <v>2554</v>
      </c>
      <c r="C966" s="32" t="s">
        <v>2930</v>
      </c>
      <c r="D966" s="32" t="s">
        <v>3335</v>
      </c>
      <c r="E966" s="34">
        <f t="shared" si="78"/>
        <v>1125.22</v>
      </c>
      <c r="F966" s="35" t="s">
        <v>18</v>
      </c>
      <c r="G966" s="34">
        <f t="shared" si="77"/>
        <v>61.9</v>
      </c>
      <c r="H966" s="36">
        <f t="shared" si="76"/>
        <v>77.38</v>
      </c>
      <c r="I966" s="36">
        <f t="shared" si="74"/>
        <v>87069.52</v>
      </c>
      <c r="J966" s="29" t="s">
        <v>3622</v>
      </c>
      <c r="K966" s="37">
        <v>61.9</v>
      </c>
      <c r="M966" s="38">
        <v>61.9</v>
      </c>
      <c r="N966" s="39">
        <f t="shared" si="75"/>
        <v>0.25</v>
      </c>
      <c r="S966" s="13">
        <v>1125.22</v>
      </c>
    </row>
    <row r="967" spans="1:19" ht="22.5" x14ac:dyDescent="0.25">
      <c r="A967" s="32" t="s">
        <v>1013</v>
      </c>
      <c r="B967" s="33" t="s">
        <v>2555</v>
      </c>
      <c r="C967" s="32" t="s">
        <v>1</v>
      </c>
      <c r="D967" s="32" t="s">
        <v>3336</v>
      </c>
      <c r="E967" s="34">
        <f t="shared" si="78"/>
        <v>548.04</v>
      </c>
      <c r="F967" s="35" t="s">
        <v>24</v>
      </c>
      <c r="G967" s="34">
        <f t="shared" si="77"/>
        <v>12.64</v>
      </c>
      <c r="H967" s="36">
        <f t="shared" si="76"/>
        <v>15.8</v>
      </c>
      <c r="I967" s="36">
        <f t="shared" si="74"/>
        <v>8659.0300000000007</v>
      </c>
      <c r="J967" s="29" t="s">
        <v>3622</v>
      </c>
      <c r="K967" s="37">
        <v>12.64</v>
      </c>
      <c r="M967" s="38">
        <v>12.64</v>
      </c>
      <c r="N967" s="39">
        <f t="shared" si="75"/>
        <v>0.25</v>
      </c>
      <c r="S967" s="13">
        <v>548.04</v>
      </c>
    </row>
    <row r="968" spans="1:19" x14ac:dyDescent="0.25">
      <c r="A968" s="32" t="s">
        <v>1014</v>
      </c>
      <c r="B968" s="33" t="s">
        <v>2556</v>
      </c>
      <c r="C968" s="32" t="s">
        <v>2930</v>
      </c>
      <c r="D968" s="32" t="s">
        <v>3337</v>
      </c>
      <c r="E968" s="34">
        <f t="shared" si="78"/>
        <v>39.54</v>
      </c>
      <c r="F968" s="35" t="s">
        <v>24</v>
      </c>
      <c r="G968" s="34">
        <f t="shared" si="77"/>
        <v>84.39</v>
      </c>
      <c r="H968" s="36">
        <f t="shared" si="76"/>
        <v>105.49</v>
      </c>
      <c r="I968" s="36">
        <f t="shared" si="74"/>
        <v>4171.07</v>
      </c>
      <c r="J968" s="29" t="s">
        <v>3622</v>
      </c>
      <c r="K968" s="37">
        <v>84.39</v>
      </c>
      <c r="M968" s="38">
        <v>84.39</v>
      </c>
      <c r="N968" s="39">
        <f t="shared" si="75"/>
        <v>0.25</v>
      </c>
      <c r="S968" s="13">
        <v>39.54</v>
      </c>
    </row>
    <row r="969" spans="1:19" ht="22.5" x14ac:dyDescent="0.25">
      <c r="A969" s="32" t="s">
        <v>1015</v>
      </c>
      <c r="B969" s="33" t="s">
        <v>2316</v>
      </c>
      <c r="C969" s="32" t="s">
        <v>1</v>
      </c>
      <c r="D969" s="32" t="s">
        <v>3100</v>
      </c>
      <c r="E969" s="34">
        <f t="shared" si="78"/>
        <v>89.6</v>
      </c>
      <c r="F969" s="35" t="s">
        <v>24</v>
      </c>
      <c r="G969" s="34">
        <f t="shared" si="77"/>
        <v>55.53</v>
      </c>
      <c r="H969" s="36">
        <f t="shared" si="76"/>
        <v>69.41</v>
      </c>
      <c r="I969" s="36">
        <f t="shared" si="74"/>
        <v>6219.14</v>
      </c>
      <c r="J969" s="29" t="s">
        <v>3622</v>
      </c>
      <c r="K969" s="37">
        <v>55.53</v>
      </c>
      <c r="M969" s="38">
        <v>55.53</v>
      </c>
      <c r="N969" s="39">
        <f t="shared" si="75"/>
        <v>0.25</v>
      </c>
      <c r="S969" s="13">
        <v>89.6</v>
      </c>
    </row>
    <row r="970" spans="1:19" ht="22.5" x14ac:dyDescent="0.25">
      <c r="A970" s="32" t="s">
        <v>1016</v>
      </c>
      <c r="B970" s="33" t="s">
        <v>2557</v>
      </c>
      <c r="C970" s="32" t="s">
        <v>1</v>
      </c>
      <c r="D970" s="32" t="s">
        <v>3338</v>
      </c>
      <c r="E970" s="34">
        <f t="shared" si="78"/>
        <v>32</v>
      </c>
      <c r="F970" s="35" t="s">
        <v>22</v>
      </c>
      <c r="G970" s="34">
        <f t="shared" si="77"/>
        <v>180.92</v>
      </c>
      <c r="H970" s="36">
        <f t="shared" si="76"/>
        <v>226.15</v>
      </c>
      <c r="I970" s="36">
        <f t="shared" si="74"/>
        <v>7236.8</v>
      </c>
      <c r="J970" s="29" t="s">
        <v>3622</v>
      </c>
      <c r="K970" s="37">
        <v>180.92</v>
      </c>
      <c r="M970" s="38">
        <v>180.92</v>
      </c>
      <c r="N970" s="39">
        <f t="shared" si="75"/>
        <v>0.25</v>
      </c>
      <c r="S970" s="13">
        <v>32</v>
      </c>
    </row>
    <row r="971" spans="1:19" ht="22.5" x14ac:dyDescent="0.25">
      <c r="A971" s="32" t="s">
        <v>1017</v>
      </c>
      <c r="B971" s="33" t="s">
        <v>2320</v>
      </c>
      <c r="C971" s="32" t="s">
        <v>1</v>
      </c>
      <c r="D971" s="32" t="s">
        <v>3104</v>
      </c>
      <c r="E971" s="34">
        <f t="shared" si="78"/>
        <v>23</v>
      </c>
      <c r="F971" s="35" t="s">
        <v>22</v>
      </c>
      <c r="G971" s="34">
        <f t="shared" si="77"/>
        <v>27.22</v>
      </c>
      <c r="H971" s="36">
        <f t="shared" si="76"/>
        <v>34.03</v>
      </c>
      <c r="I971" s="36">
        <f t="shared" si="74"/>
        <v>782.69</v>
      </c>
      <c r="J971" s="29" t="s">
        <v>3622</v>
      </c>
      <c r="K971" s="37">
        <v>27.22</v>
      </c>
      <c r="M971" s="38">
        <v>27.22</v>
      </c>
      <c r="N971" s="39">
        <f t="shared" si="75"/>
        <v>0.25</v>
      </c>
      <c r="S971" s="13">
        <v>23</v>
      </c>
    </row>
    <row r="972" spans="1:19" ht="22.5" x14ac:dyDescent="0.25">
      <c r="A972" s="32" t="s">
        <v>1018</v>
      </c>
      <c r="B972" s="33" t="s">
        <v>2321</v>
      </c>
      <c r="C972" s="32" t="s">
        <v>1</v>
      </c>
      <c r="D972" s="32" t="s">
        <v>3105</v>
      </c>
      <c r="E972" s="34">
        <f t="shared" si="78"/>
        <v>32</v>
      </c>
      <c r="F972" s="35" t="s">
        <v>22</v>
      </c>
      <c r="G972" s="34">
        <f t="shared" si="77"/>
        <v>67.12</v>
      </c>
      <c r="H972" s="36">
        <f t="shared" si="76"/>
        <v>83.9</v>
      </c>
      <c r="I972" s="36">
        <f t="shared" si="74"/>
        <v>2684.8</v>
      </c>
      <c r="J972" s="29" t="s">
        <v>3622</v>
      </c>
      <c r="K972" s="37">
        <v>67.12</v>
      </c>
      <c r="M972" s="38">
        <v>67.12</v>
      </c>
      <c r="N972" s="39">
        <f t="shared" si="75"/>
        <v>0.25</v>
      </c>
      <c r="S972" s="13">
        <v>32</v>
      </c>
    </row>
    <row r="973" spans="1:19" ht="22.5" x14ac:dyDescent="0.25">
      <c r="A973" s="32" t="s">
        <v>1019</v>
      </c>
      <c r="B973" s="33" t="s">
        <v>2558</v>
      </c>
      <c r="C973" s="32" t="s">
        <v>1</v>
      </c>
      <c r="D973" s="32" t="s">
        <v>3339</v>
      </c>
      <c r="E973" s="34">
        <f t="shared" si="78"/>
        <v>11</v>
      </c>
      <c r="F973" s="35" t="s">
        <v>22</v>
      </c>
      <c r="G973" s="34">
        <f t="shared" si="77"/>
        <v>66.77</v>
      </c>
      <c r="H973" s="36">
        <f t="shared" si="76"/>
        <v>83.46</v>
      </c>
      <c r="I973" s="36">
        <f t="shared" ref="I973:I1036" si="79">ROUND(E973*H973,2)</f>
        <v>918.06</v>
      </c>
      <c r="J973" s="29" t="s">
        <v>3622</v>
      </c>
      <c r="K973" s="37">
        <v>66.77</v>
      </c>
      <c r="M973" s="38">
        <v>66.77</v>
      </c>
      <c r="N973" s="39">
        <f t="shared" ref="N973:N1036" si="80">ROUND(H973/G973,3)-1</f>
        <v>0.25</v>
      </c>
      <c r="S973" s="13">
        <v>11</v>
      </c>
    </row>
    <row r="974" spans="1:19" x14ac:dyDescent="0.25">
      <c r="A974" s="24" t="s">
        <v>1020</v>
      </c>
      <c r="B974" s="25" t="s">
        <v>2559</v>
      </c>
      <c r="C974" s="24"/>
      <c r="D974" s="24"/>
      <c r="E974" s="26"/>
      <c r="F974" s="27"/>
      <c r="G974" s="26"/>
      <c r="H974" s="28"/>
      <c r="I974" s="28">
        <f>SUM(I975:I1203)</f>
        <v>896528.75000000023</v>
      </c>
      <c r="J974" s="29"/>
      <c r="K974" s="37"/>
      <c r="M974" s="38"/>
      <c r="N974" s="39"/>
      <c r="O974" s="28">
        <v>896528.75</v>
      </c>
      <c r="P974" s="31">
        <f>I974-O974</f>
        <v>0</v>
      </c>
    </row>
    <row r="975" spans="1:19" ht="33.75" x14ac:dyDescent="0.25">
      <c r="A975" s="32" t="s">
        <v>1021</v>
      </c>
      <c r="B975" s="33" t="s">
        <v>2170</v>
      </c>
      <c r="C975" s="32" t="s">
        <v>2930</v>
      </c>
      <c r="D975" s="32" t="s">
        <v>2954</v>
      </c>
      <c r="E975" s="34">
        <f t="shared" si="78"/>
        <v>224</v>
      </c>
      <c r="F975" s="35" t="s">
        <v>24</v>
      </c>
      <c r="G975" s="34">
        <f t="shared" si="77"/>
        <v>115.74</v>
      </c>
      <c r="H975" s="36">
        <f t="shared" si="76"/>
        <v>144.68</v>
      </c>
      <c r="I975" s="36">
        <f t="shared" si="79"/>
        <v>32408.32</v>
      </c>
      <c r="J975" s="29" t="s">
        <v>3622</v>
      </c>
      <c r="K975" s="37">
        <v>115.74</v>
      </c>
      <c r="M975" s="38">
        <v>115.74</v>
      </c>
      <c r="N975" s="39">
        <f t="shared" si="80"/>
        <v>0.25</v>
      </c>
      <c r="S975" s="13">
        <v>224</v>
      </c>
    </row>
    <row r="976" spans="1:19" ht="22.5" x14ac:dyDescent="0.25">
      <c r="A976" s="32" t="s">
        <v>1022</v>
      </c>
      <c r="B976" s="33" t="s">
        <v>2171</v>
      </c>
      <c r="C976" s="32" t="s">
        <v>1</v>
      </c>
      <c r="D976" s="32" t="s">
        <v>2955</v>
      </c>
      <c r="E976" s="34">
        <f t="shared" si="78"/>
        <v>148</v>
      </c>
      <c r="F976" s="35" t="s">
        <v>23</v>
      </c>
      <c r="G976" s="34">
        <f t="shared" si="77"/>
        <v>16.41</v>
      </c>
      <c r="H976" s="36">
        <f t="shared" si="76"/>
        <v>20.51</v>
      </c>
      <c r="I976" s="36">
        <f t="shared" si="79"/>
        <v>3035.48</v>
      </c>
      <c r="J976" s="29" t="s">
        <v>3622</v>
      </c>
      <c r="K976" s="37">
        <v>16.41</v>
      </c>
      <c r="M976" s="38">
        <v>16.41</v>
      </c>
      <c r="N976" s="39">
        <f t="shared" si="80"/>
        <v>0.25</v>
      </c>
      <c r="S976" s="13">
        <v>148</v>
      </c>
    </row>
    <row r="977" spans="1:19" ht="24" customHeight="1" x14ac:dyDescent="0.25">
      <c r="A977" s="32" t="s">
        <v>1023</v>
      </c>
      <c r="B977" s="33" t="s">
        <v>2172</v>
      </c>
      <c r="C977" s="32" t="s">
        <v>1</v>
      </c>
      <c r="D977" s="32" t="s">
        <v>2956</v>
      </c>
      <c r="E977" s="34">
        <f t="shared" si="78"/>
        <v>847</v>
      </c>
      <c r="F977" s="35" t="s">
        <v>23</v>
      </c>
      <c r="G977" s="34">
        <f t="shared" si="77"/>
        <v>10.47</v>
      </c>
      <c r="H977" s="36">
        <f t="shared" ref="H977:H1040" si="81">ROUND(G977*(1+I$5),2)</f>
        <v>13.09</v>
      </c>
      <c r="I977" s="36">
        <f t="shared" si="79"/>
        <v>11087.23</v>
      </c>
      <c r="J977" s="29" t="s">
        <v>3622</v>
      </c>
      <c r="K977" s="37">
        <v>10.47</v>
      </c>
      <c r="M977" s="38">
        <v>10.47</v>
      </c>
      <c r="N977" s="39">
        <f t="shared" si="80"/>
        <v>0.25</v>
      </c>
      <c r="S977" s="13">
        <v>847</v>
      </c>
    </row>
    <row r="978" spans="1:19" ht="22.5" x14ac:dyDescent="0.25">
      <c r="A978" s="32" t="s">
        <v>1024</v>
      </c>
      <c r="B978" s="33" t="s">
        <v>2173</v>
      </c>
      <c r="C978" s="32" t="s">
        <v>1</v>
      </c>
      <c r="D978" s="32" t="s">
        <v>2957</v>
      </c>
      <c r="E978" s="34">
        <f t="shared" si="78"/>
        <v>28.15</v>
      </c>
      <c r="F978" s="35" t="s">
        <v>19</v>
      </c>
      <c r="G978" s="34">
        <f t="shared" si="77"/>
        <v>44.5</v>
      </c>
      <c r="H978" s="36">
        <f t="shared" si="81"/>
        <v>55.63</v>
      </c>
      <c r="I978" s="36">
        <f t="shared" si="79"/>
        <v>1565.98</v>
      </c>
      <c r="J978" s="29" t="s">
        <v>3622</v>
      </c>
      <c r="K978" s="37">
        <v>44.5</v>
      </c>
      <c r="M978" s="38">
        <v>44.5</v>
      </c>
      <c r="N978" s="39">
        <f t="shared" si="80"/>
        <v>0.25</v>
      </c>
      <c r="S978" s="13">
        <v>28.15</v>
      </c>
    </row>
    <row r="979" spans="1:19" ht="22.5" x14ac:dyDescent="0.25">
      <c r="A979" s="32" t="s">
        <v>1025</v>
      </c>
      <c r="B979" s="33" t="s">
        <v>2174</v>
      </c>
      <c r="C979" s="32" t="s">
        <v>1</v>
      </c>
      <c r="D979" s="32" t="s">
        <v>2958</v>
      </c>
      <c r="E979" s="34">
        <f t="shared" si="78"/>
        <v>28</v>
      </c>
      <c r="F979" s="35" t="s">
        <v>22</v>
      </c>
      <c r="G979" s="34">
        <f t="shared" si="77"/>
        <v>18.73</v>
      </c>
      <c r="H979" s="36">
        <f t="shared" si="81"/>
        <v>23.41</v>
      </c>
      <c r="I979" s="36">
        <f t="shared" si="79"/>
        <v>655.48</v>
      </c>
      <c r="J979" s="29" t="s">
        <v>3622</v>
      </c>
      <c r="K979" s="37">
        <v>18.73</v>
      </c>
      <c r="M979" s="38">
        <v>18.73</v>
      </c>
      <c r="N979" s="39">
        <f t="shared" si="80"/>
        <v>0.25</v>
      </c>
      <c r="S979" s="13">
        <v>28</v>
      </c>
    </row>
    <row r="980" spans="1:19" ht="22.5" x14ac:dyDescent="0.25">
      <c r="A980" s="32" t="s">
        <v>1026</v>
      </c>
      <c r="B980" s="33" t="s">
        <v>2175</v>
      </c>
      <c r="C980" s="32" t="s">
        <v>1</v>
      </c>
      <c r="D980" s="32" t="s">
        <v>2959</v>
      </c>
      <c r="E980" s="34">
        <f t="shared" si="78"/>
        <v>3.16</v>
      </c>
      <c r="F980" s="35" t="s">
        <v>19</v>
      </c>
      <c r="G980" s="34">
        <f t="shared" si="77"/>
        <v>100.91</v>
      </c>
      <c r="H980" s="36">
        <f t="shared" si="81"/>
        <v>126.14</v>
      </c>
      <c r="I980" s="36">
        <f t="shared" si="79"/>
        <v>398.6</v>
      </c>
      <c r="J980" s="29" t="s">
        <v>3622</v>
      </c>
      <c r="K980" s="37">
        <v>100.91</v>
      </c>
      <c r="M980" s="38">
        <v>100.91</v>
      </c>
      <c r="N980" s="39">
        <f t="shared" si="80"/>
        <v>0.25</v>
      </c>
      <c r="S980" s="13">
        <v>3.16</v>
      </c>
    </row>
    <row r="981" spans="1:19" ht="22.5" x14ac:dyDescent="0.25">
      <c r="A981" s="32" t="s">
        <v>1027</v>
      </c>
      <c r="B981" s="33" t="s">
        <v>2176</v>
      </c>
      <c r="C981" s="32" t="s">
        <v>1</v>
      </c>
      <c r="D981" s="32" t="s">
        <v>2960</v>
      </c>
      <c r="E981" s="34">
        <f t="shared" si="78"/>
        <v>12.62</v>
      </c>
      <c r="F981" s="35" t="s">
        <v>19</v>
      </c>
      <c r="G981" s="34">
        <f t="shared" si="77"/>
        <v>44.75</v>
      </c>
      <c r="H981" s="36">
        <f t="shared" si="81"/>
        <v>55.94</v>
      </c>
      <c r="I981" s="36">
        <f t="shared" si="79"/>
        <v>705.96</v>
      </c>
      <c r="J981" s="29" t="s">
        <v>3622</v>
      </c>
      <c r="K981" s="37">
        <v>44.75</v>
      </c>
      <c r="M981" s="38">
        <v>44.75</v>
      </c>
      <c r="N981" s="39">
        <f t="shared" si="80"/>
        <v>0.25</v>
      </c>
      <c r="S981" s="13">
        <v>12.62</v>
      </c>
    </row>
    <row r="982" spans="1:19" ht="22.5" x14ac:dyDescent="0.25">
      <c r="A982" s="32" t="s">
        <v>1028</v>
      </c>
      <c r="B982" s="33" t="s">
        <v>2178</v>
      </c>
      <c r="C982" s="32" t="s">
        <v>1</v>
      </c>
      <c r="D982" s="32" t="s">
        <v>2962</v>
      </c>
      <c r="E982" s="34">
        <f t="shared" si="78"/>
        <v>13.72</v>
      </c>
      <c r="F982" s="35" t="s">
        <v>18</v>
      </c>
      <c r="G982" s="34">
        <f t="shared" si="77"/>
        <v>6.93</v>
      </c>
      <c r="H982" s="36">
        <f t="shared" si="81"/>
        <v>8.66</v>
      </c>
      <c r="I982" s="36">
        <f t="shared" si="79"/>
        <v>118.82</v>
      </c>
      <c r="J982" s="29" t="s">
        <v>3622</v>
      </c>
      <c r="K982" s="37">
        <v>6.93</v>
      </c>
      <c r="M982" s="38">
        <v>6.93</v>
      </c>
      <c r="N982" s="39">
        <f t="shared" si="80"/>
        <v>0.25</v>
      </c>
      <c r="S982" s="13">
        <v>13.72</v>
      </c>
    </row>
    <row r="983" spans="1:19" ht="22.5" x14ac:dyDescent="0.25">
      <c r="A983" s="32" t="s">
        <v>1029</v>
      </c>
      <c r="B983" s="33" t="s">
        <v>2179</v>
      </c>
      <c r="C983" s="32" t="s">
        <v>1</v>
      </c>
      <c r="D983" s="32" t="s">
        <v>2963</v>
      </c>
      <c r="E983" s="34">
        <f t="shared" si="78"/>
        <v>0.69</v>
      </c>
      <c r="F983" s="35" t="s">
        <v>19</v>
      </c>
      <c r="G983" s="34">
        <f t="shared" si="77"/>
        <v>867.92</v>
      </c>
      <c r="H983" s="36">
        <f t="shared" si="81"/>
        <v>1084.9000000000001</v>
      </c>
      <c r="I983" s="36">
        <f t="shared" si="79"/>
        <v>748.58</v>
      </c>
      <c r="J983" s="29" t="s">
        <v>3622</v>
      </c>
      <c r="K983" s="37">
        <v>867.92</v>
      </c>
      <c r="M983" s="38">
        <v>867.92</v>
      </c>
      <c r="N983" s="39">
        <f t="shared" si="80"/>
        <v>0.25</v>
      </c>
      <c r="S983" s="13">
        <v>0.69</v>
      </c>
    </row>
    <row r="984" spans="1:19" ht="22.5" x14ac:dyDescent="0.25">
      <c r="A984" s="32" t="s">
        <v>1030</v>
      </c>
      <c r="B984" s="33" t="s">
        <v>2180</v>
      </c>
      <c r="C984" s="32" t="s">
        <v>1</v>
      </c>
      <c r="D984" s="32" t="s">
        <v>2964</v>
      </c>
      <c r="E984" s="34">
        <f t="shared" si="78"/>
        <v>64.959999999999994</v>
      </c>
      <c r="F984" s="35" t="s">
        <v>18</v>
      </c>
      <c r="G984" s="34">
        <f t="shared" si="77"/>
        <v>82.91</v>
      </c>
      <c r="H984" s="36">
        <f t="shared" si="81"/>
        <v>103.64</v>
      </c>
      <c r="I984" s="36">
        <f t="shared" si="79"/>
        <v>6732.45</v>
      </c>
      <c r="J984" s="29" t="s">
        <v>3622</v>
      </c>
      <c r="K984" s="37">
        <v>82.91</v>
      </c>
      <c r="M984" s="38">
        <v>82.91</v>
      </c>
      <c r="N984" s="39">
        <f t="shared" si="80"/>
        <v>0.25</v>
      </c>
      <c r="S984" s="13">
        <v>64.959999999999994</v>
      </c>
    </row>
    <row r="985" spans="1:19" ht="23.25" customHeight="1" x14ac:dyDescent="0.25">
      <c r="A985" s="32" t="s">
        <v>1031</v>
      </c>
      <c r="B985" s="33" t="s">
        <v>2181</v>
      </c>
      <c r="C985" s="32" t="s">
        <v>1</v>
      </c>
      <c r="D985" s="32" t="s">
        <v>2965</v>
      </c>
      <c r="E985" s="34">
        <f t="shared" si="78"/>
        <v>22</v>
      </c>
      <c r="F985" s="35" t="s">
        <v>23</v>
      </c>
      <c r="G985" s="34">
        <f t="shared" si="77"/>
        <v>20.8</v>
      </c>
      <c r="H985" s="36">
        <f t="shared" si="81"/>
        <v>26</v>
      </c>
      <c r="I985" s="36">
        <f t="shared" si="79"/>
        <v>572</v>
      </c>
      <c r="J985" s="29" t="s">
        <v>3622</v>
      </c>
      <c r="K985" s="37">
        <v>20.8</v>
      </c>
      <c r="M985" s="38">
        <v>20.8</v>
      </c>
      <c r="N985" s="39">
        <f t="shared" si="80"/>
        <v>0.25</v>
      </c>
      <c r="S985" s="13">
        <v>22</v>
      </c>
    </row>
    <row r="986" spans="1:19" ht="23.25" customHeight="1" x14ac:dyDescent="0.25">
      <c r="A986" s="32" t="s">
        <v>1032</v>
      </c>
      <c r="B986" s="33" t="s">
        <v>2183</v>
      </c>
      <c r="C986" s="32" t="s">
        <v>1</v>
      </c>
      <c r="D986" s="32" t="s">
        <v>2967</v>
      </c>
      <c r="E986" s="34">
        <f t="shared" si="78"/>
        <v>588</v>
      </c>
      <c r="F986" s="35" t="s">
        <v>23</v>
      </c>
      <c r="G986" s="34">
        <f t="shared" si="77"/>
        <v>14.16</v>
      </c>
      <c r="H986" s="36">
        <f t="shared" si="81"/>
        <v>17.7</v>
      </c>
      <c r="I986" s="36">
        <f t="shared" si="79"/>
        <v>10407.6</v>
      </c>
      <c r="J986" s="29" t="s">
        <v>3622</v>
      </c>
      <c r="K986" s="37">
        <v>14.16</v>
      </c>
      <c r="M986" s="38">
        <v>14.16</v>
      </c>
      <c r="N986" s="39">
        <f t="shared" si="80"/>
        <v>0.25</v>
      </c>
      <c r="S986" s="13">
        <v>588</v>
      </c>
    </row>
    <row r="987" spans="1:19" ht="22.5" x14ac:dyDescent="0.25">
      <c r="A987" s="32" t="s">
        <v>1033</v>
      </c>
      <c r="B987" s="33" t="s">
        <v>2184</v>
      </c>
      <c r="C987" s="32" t="s">
        <v>1</v>
      </c>
      <c r="D987" s="32" t="s">
        <v>2968</v>
      </c>
      <c r="E987" s="34">
        <f t="shared" si="78"/>
        <v>125</v>
      </c>
      <c r="F987" s="35" t="s">
        <v>23</v>
      </c>
      <c r="G987" s="34">
        <f t="shared" si="77"/>
        <v>10.74</v>
      </c>
      <c r="H987" s="36">
        <f t="shared" si="81"/>
        <v>13.43</v>
      </c>
      <c r="I987" s="36">
        <f t="shared" si="79"/>
        <v>1678.75</v>
      </c>
      <c r="J987" s="29" t="s">
        <v>3622</v>
      </c>
      <c r="K987" s="37">
        <v>10.74</v>
      </c>
      <c r="M987" s="38">
        <v>10.74</v>
      </c>
      <c r="N987" s="39">
        <f t="shared" si="80"/>
        <v>0.25</v>
      </c>
      <c r="S987" s="13">
        <v>125</v>
      </c>
    </row>
    <row r="988" spans="1:19" ht="22.5" x14ac:dyDescent="0.25">
      <c r="A988" s="32" t="s">
        <v>1034</v>
      </c>
      <c r="B988" s="33" t="s">
        <v>2186</v>
      </c>
      <c r="C988" s="32" t="s">
        <v>1</v>
      </c>
      <c r="D988" s="32" t="s">
        <v>2970</v>
      </c>
      <c r="E988" s="34">
        <f t="shared" si="78"/>
        <v>10.1</v>
      </c>
      <c r="F988" s="35" t="s">
        <v>19</v>
      </c>
      <c r="G988" s="34">
        <f t="shared" si="77"/>
        <v>826.87</v>
      </c>
      <c r="H988" s="36">
        <f t="shared" si="81"/>
        <v>1033.5899999999999</v>
      </c>
      <c r="I988" s="36">
        <f t="shared" si="79"/>
        <v>10439.26</v>
      </c>
      <c r="J988" s="29" t="s">
        <v>3622</v>
      </c>
      <c r="K988" s="37">
        <v>826.87</v>
      </c>
      <c r="M988" s="38">
        <v>826.87</v>
      </c>
      <c r="N988" s="39">
        <f t="shared" si="80"/>
        <v>0.25</v>
      </c>
      <c r="S988" s="13">
        <v>10.1</v>
      </c>
    </row>
    <row r="989" spans="1:19" ht="45" x14ac:dyDescent="0.25">
      <c r="A989" s="32" t="s">
        <v>1035</v>
      </c>
      <c r="B989" s="33" t="s">
        <v>2187</v>
      </c>
      <c r="C989" s="32" t="s">
        <v>1</v>
      </c>
      <c r="D989" s="32" t="s">
        <v>2971</v>
      </c>
      <c r="E989" s="34">
        <f t="shared" si="78"/>
        <v>4.3899999999999997</v>
      </c>
      <c r="F989" s="35" t="s">
        <v>19</v>
      </c>
      <c r="G989" s="34">
        <f t="shared" ref="G989:G1052" si="82">ROUND(K989*(100%-I$7),2)</f>
        <v>20.39</v>
      </c>
      <c r="H989" s="36">
        <f t="shared" si="81"/>
        <v>25.49</v>
      </c>
      <c r="I989" s="36">
        <f t="shared" si="79"/>
        <v>111.9</v>
      </c>
      <c r="J989" s="29" t="s">
        <v>3622</v>
      </c>
      <c r="K989" s="37">
        <v>20.39</v>
      </c>
      <c r="M989" s="38">
        <v>20.39</v>
      </c>
      <c r="N989" s="39">
        <f t="shared" si="80"/>
        <v>0.25</v>
      </c>
      <c r="S989" s="13">
        <v>4.3899999999999997</v>
      </c>
    </row>
    <row r="990" spans="1:19" ht="33.75" x14ac:dyDescent="0.25">
      <c r="A990" s="32" t="s">
        <v>1036</v>
      </c>
      <c r="B990" s="33" t="s">
        <v>2188</v>
      </c>
      <c r="C990" s="32" t="s">
        <v>1</v>
      </c>
      <c r="D990" s="32" t="s">
        <v>2972</v>
      </c>
      <c r="E990" s="34">
        <f t="shared" si="78"/>
        <v>14.81</v>
      </c>
      <c r="F990" s="35" t="s">
        <v>19</v>
      </c>
      <c r="G990" s="34">
        <f t="shared" si="82"/>
        <v>7.25</v>
      </c>
      <c r="H990" s="36">
        <f t="shared" si="81"/>
        <v>9.06</v>
      </c>
      <c r="I990" s="36">
        <f t="shared" si="79"/>
        <v>134.18</v>
      </c>
      <c r="J990" s="29" t="s">
        <v>3622</v>
      </c>
      <c r="K990" s="37">
        <v>7.25</v>
      </c>
      <c r="M990" s="38">
        <v>7.25</v>
      </c>
      <c r="N990" s="39">
        <f t="shared" si="80"/>
        <v>0.25</v>
      </c>
      <c r="S990" s="13">
        <v>14.81</v>
      </c>
    </row>
    <row r="991" spans="1:19" ht="22.5" x14ac:dyDescent="0.25">
      <c r="A991" s="32" t="s">
        <v>1037</v>
      </c>
      <c r="B991" s="33" t="s">
        <v>2189</v>
      </c>
      <c r="C991" s="32" t="s">
        <v>1</v>
      </c>
      <c r="D991" s="32" t="s">
        <v>2973</v>
      </c>
      <c r="E991" s="34">
        <f t="shared" si="78"/>
        <v>444.21</v>
      </c>
      <c r="F991" s="35" t="s">
        <v>20</v>
      </c>
      <c r="G991" s="34">
        <f t="shared" si="82"/>
        <v>2.58</v>
      </c>
      <c r="H991" s="36">
        <f t="shared" si="81"/>
        <v>3.23</v>
      </c>
      <c r="I991" s="36">
        <f t="shared" si="79"/>
        <v>1434.8</v>
      </c>
      <c r="J991" s="29" t="s">
        <v>3622</v>
      </c>
      <c r="K991" s="37">
        <v>2.58</v>
      </c>
      <c r="M991" s="38">
        <v>2.58</v>
      </c>
      <c r="N991" s="39">
        <f t="shared" si="80"/>
        <v>0.252</v>
      </c>
      <c r="S991" s="13">
        <v>444.21</v>
      </c>
    </row>
    <row r="992" spans="1:19" ht="24" customHeight="1" x14ac:dyDescent="0.25">
      <c r="A992" s="32" t="s">
        <v>1038</v>
      </c>
      <c r="B992" s="33" t="s">
        <v>2190</v>
      </c>
      <c r="C992" s="32" t="s">
        <v>1</v>
      </c>
      <c r="D992" s="32" t="s">
        <v>2974</v>
      </c>
      <c r="E992" s="34">
        <f t="shared" si="78"/>
        <v>10.08</v>
      </c>
      <c r="F992" s="35" t="s">
        <v>18</v>
      </c>
      <c r="G992" s="34">
        <f t="shared" si="82"/>
        <v>42.85</v>
      </c>
      <c r="H992" s="36">
        <f t="shared" si="81"/>
        <v>53.56</v>
      </c>
      <c r="I992" s="36">
        <f t="shared" si="79"/>
        <v>539.88</v>
      </c>
      <c r="J992" s="29" t="s">
        <v>3622</v>
      </c>
      <c r="K992" s="37">
        <v>42.85</v>
      </c>
      <c r="M992" s="38">
        <v>42.85</v>
      </c>
      <c r="N992" s="39">
        <f t="shared" si="80"/>
        <v>0.25</v>
      </c>
      <c r="S992" s="13">
        <v>10.08</v>
      </c>
    </row>
    <row r="993" spans="1:19" ht="22.5" x14ac:dyDescent="0.25">
      <c r="A993" s="32" t="s">
        <v>1039</v>
      </c>
      <c r="B993" s="33" t="s">
        <v>2191</v>
      </c>
      <c r="C993" s="32" t="s">
        <v>1</v>
      </c>
      <c r="D993" s="32" t="s">
        <v>2975</v>
      </c>
      <c r="E993" s="34">
        <f t="shared" si="78"/>
        <v>3.25</v>
      </c>
      <c r="F993" s="35" t="s">
        <v>19</v>
      </c>
      <c r="G993" s="34">
        <f t="shared" si="82"/>
        <v>110.9</v>
      </c>
      <c r="H993" s="36">
        <f t="shared" si="81"/>
        <v>138.63</v>
      </c>
      <c r="I993" s="36">
        <f t="shared" si="79"/>
        <v>450.55</v>
      </c>
      <c r="J993" s="29" t="s">
        <v>3622</v>
      </c>
      <c r="K993" s="37">
        <v>110.9</v>
      </c>
      <c r="M993" s="38">
        <v>110.9</v>
      </c>
      <c r="N993" s="39">
        <f t="shared" si="80"/>
        <v>0.25</v>
      </c>
      <c r="S993" s="13">
        <v>3.25</v>
      </c>
    </row>
    <row r="994" spans="1:19" ht="22.5" x14ac:dyDescent="0.25">
      <c r="A994" s="32" t="s">
        <v>1040</v>
      </c>
      <c r="B994" s="33" t="s">
        <v>2192</v>
      </c>
      <c r="C994" s="32" t="s">
        <v>1</v>
      </c>
      <c r="D994" s="32" t="s">
        <v>2976</v>
      </c>
      <c r="E994" s="34">
        <f t="shared" si="78"/>
        <v>12.98</v>
      </c>
      <c r="F994" s="35" t="s">
        <v>19</v>
      </c>
      <c r="G994" s="34">
        <f t="shared" si="82"/>
        <v>57.43</v>
      </c>
      <c r="H994" s="36">
        <f t="shared" si="81"/>
        <v>71.790000000000006</v>
      </c>
      <c r="I994" s="36">
        <f t="shared" si="79"/>
        <v>931.83</v>
      </c>
      <c r="J994" s="29" t="s">
        <v>3622</v>
      </c>
      <c r="K994" s="37">
        <v>57.43</v>
      </c>
      <c r="M994" s="38">
        <v>57.43</v>
      </c>
      <c r="N994" s="39">
        <f t="shared" si="80"/>
        <v>0.25</v>
      </c>
      <c r="S994" s="13">
        <v>12.98</v>
      </c>
    </row>
    <row r="995" spans="1:19" ht="22.5" x14ac:dyDescent="0.25">
      <c r="A995" s="32" t="s">
        <v>1041</v>
      </c>
      <c r="B995" s="33" t="s">
        <v>2179</v>
      </c>
      <c r="C995" s="32" t="s">
        <v>1</v>
      </c>
      <c r="D995" s="32" t="s">
        <v>2963</v>
      </c>
      <c r="E995" s="34">
        <f t="shared" si="78"/>
        <v>1.93</v>
      </c>
      <c r="F995" s="35" t="s">
        <v>19</v>
      </c>
      <c r="G995" s="34">
        <f t="shared" si="82"/>
        <v>867.92</v>
      </c>
      <c r="H995" s="36">
        <f t="shared" si="81"/>
        <v>1084.9000000000001</v>
      </c>
      <c r="I995" s="36">
        <f t="shared" si="79"/>
        <v>2093.86</v>
      </c>
      <c r="J995" s="29" t="s">
        <v>3622</v>
      </c>
      <c r="K995" s="37">
        <v>867.92</v>
      </c>
      <c r="M995" s="38">
        <v>867.92</v>
      </c>
      <c r="N995" s="39">
        <f t="shared" si="80"/>
        <v>0.25</v>
      </c>
      <c r="S995" s="13">
        <v>1.93</v>
      </c>
    </row>
    <row r="996" spans="1:19" ht="22.5" x14ac:dyDescent="0.25">
      <c r="A996" s="32" t="s">
        <v>1042</v>
      </c>
      <c r="B996" s="33" t="s">
        <v>2178</v>
      </c>
      <c r="C996" s="32" t="s">
        <v>1</v>
      </c>
      <c r="D996" s="32" t="s">
        <v>2962</v>
      </c>
      <c r="E996" s="34">
        <f t="shared" ref="E996:E1059" si="83">S996</f>
        <v>38.5</v>
      </c>
      <c r="F996" s="35" t="s">
        <v>18</v>
      </c>
      <c r="G996" s="34">
        <f t="shared" si="82"/>
        <v>6.93</v>
      </c>
      <c r="H996" s="36">
        <f t="shared" si="81"/>
        <v>8.66</v>
      </c>
      <c r="I996" s="36">
        <f t="shared" si="79"/>
        <v>333.41</v>
      </c>
      <c r="J996" s="29" t="s">
        <v>3622</v>
      </c>
      <c r="K996" s="37">
        <v>6.93</v>
      </c>
      <c r="M996" s="38">
        <v>6.93</v>
      </c>
      <c r="N996" s="39">
        <f t="shared" si="80"/>
        <v>0.25</v>
      </c>
      <c r="S996" s="13">
        <v>38.5</v>
      </c>
    </row>
    <row r="997" spans="1:19" ht="22.5" x14ac:dyDescent="0.25">
      <c r="A997" s="32" t="s">
        <v>1043</v>
      </c>
      <c r="B997" s="33" t="s">
        <v>2193</v>
      </c>
      <c r="C997" s="32" t="s">
        <v>1</v>
      </c>
      <c r="D997" s="32" t="s">
        <v>2977</v>
      </c>
      <c r="E997" s="34">
        <f t="shared" si="83"/>
        <v>96</v>
      </c>
      <c r="F997" s="35" t="s">
        <v>23</v>
      </c>
      <c r="G997" s="34">
        <f t="shared" si="82"/>
        <v>17.25</v>
      </c>
      <c r="H997" s="36">
        <f t="shared" si="81"/>
        <v>21.56</v>
      </c>
      <c r="I997" s="36">
        <f t="shared" si="79"/>
        <v>2069.7600000000002</v>
      </c>
      <c r="J997" s="29" t="s">
        <v>3622</v>
      </c>
      <c r="K997" s="37">
        <v>17.25</v>
      </c>
      <c r="M997" s="38">
        <v>17.25</v>
      </c>
      <c r="N997" s="39">
        <f t="shared" si="80"/>
        <v>0.25</v>
      </c>
      <c r="S997" s="13">
        <v>96</v>
      </c>
    </row>
    <row r="998" spans="1:19" ht="22.5" x14ac:dyDescent="0.25">
      <c r="A998" s="32" t="s">
        <v>1044</v>
      </c>
      <c r="B998" s="33" t="s">
        <v>2194</v>
      </c>
      <c r="C998" s="32" t="s">
        <v>1</v>
      </c>
      <c r="D998" s="32" t="s">
        <v>2978</v>
      </c>
      <c r="E998" s="34">
        <f t="shared" si="83"/>
        <v>88</v>
      </c>
      <c r="F998" s="35" t="s">
        <v>23</v>
      </c>
      <c r="G998" s="34">
        <f t="shared" si="82"/>
        <v>15.73</v>
      </c>
      <c r="H998" s="36">
        <f t="shared" si="81"/>
        <v>19.66</v>
      </c>
      <c r="I998" s="36">
        <f t="shared" si="79"/>
        <v>1730.08</v>
      </c>
      <c r="J998" s="29" t="s">
        <v>3622</v>
      </c>
      <c r="K998" s="37">
        <v>15.73</v>
      </c>
      <c r="M998" s="38">
        <v>15.73</v>
      </c>
      <c r="N998" s="39">
        <f t="shared" si="80"/>
        <v>0.25</v>
      </c>
      <c r="S998" s="13">
        <v>88</v>
      </c>
    </row>
    <row r="999" spans="1:19" ht="22.5" x14ac:dyDescent="0.25">
      <c r="A999" s="32" t="s">
        <v>1045</v>
      </c>
      <c r="B999" s="33" t="s">
        <v>2195</v>
      </c>
      <c r="C999" s="32" t="s">
        <v>1</v>
      </c>
      <c r="D999" s="32" t="s">
        <v>2979</v>
      </c>
      <c r="E999" s="34">
        <f t="shared" si="83"/>
        <v>91</v>
      </c>
      <c r="F999" s="35" t="s">
        <v>23</v>
      </c>
      <c r="G999" s="34">
        <f t="shared" si="82"/>
        <v>14.37</v>
      </c>
      <c r="H999" s="36">
        <f t="shared" si="81"/>
        <v>17.96</v>
      </c>
      <c r="I999" s="36">
        <f t="shared" si="79"/>
        <v>1634.36</v>
      </c>
      <c r="J999" s="29" t="s">
        <v>3622</v>
      </c>
      <c r="K999" s="37">
        <v>14.37</v>
      </c>
      <c r="M999" s="38">
        <v>14.37</v>
      </c>
      <c r="N999" s="39">
        <f t="shared" si="80"/>
        <v>0.25</v>
      </c>
      <c r="S999" s="13">
        <v>91</v>
      </c>
    </row>
    <row r="1000" spans="1:19" ht="22.5" x14ac:dyDescent="0.25">
      <c r="A1000" s="32" t="s">
        <v>1046</v>
      </c>
      <c r="B1000" s="33" t="s">
        <v>2196</v>
      </c>
      <c r="C1000" s="32" t="s">
        <v>1</v>
      </c>
      <c r="D1000" s="32" t="s">
        <v>2980</v>
      </c>
      <c r="E1000" s="34">
        <f t="shared" si="83"/>
        <v>492</v>
      </c>
      <c r="F1000" s="35" t="s">
        <v>23</v>
      </c>
      <c r="G1000" s="34">
        <f t="shared" si="82"/>
        <v>12.72</v>
      </c>
      <c r="H1000" s="36">
        <f t="shared" si="81"/>
        <v>15.9</v>
      </c>
      <c r="I1000" s="36">
        <f t="shared" si="79"/>
        <v>7822.8</v>
      </c>
      <c r="J1000" s="29" t="s">
        <v>3622</v>
      </c>
      <c r="K1000" s="37">
        <v>12.72</v>
      </c>
      <c r="M1000" s="38">
        <v>12.72</v>
      </c>
      <c r="N1000" s="39">
        <f t="shared" si="80"/>
        <v>0.25</v>
      </c>
      <c r="S1000" s="13">
        <v>492</v>
      </c>
    </row>
    <row r="1001" spans="1:19" ht="22.5" x14ac:dyDescent="0.25">
      <c r="A1001" s="32" t="s">
        <v>1047</v>
      </c>
      <c r="B1001" s="33" t="s">
        <v>2184</v>
      </c>
      <c r="C1001" s="32" t="s">
        <v>1</v>
      </c>
      <c r="D1001" s="32" t="s">
        <v>2968</v>
      </c>
      <c r="E1001" s="34">
        <f t="shared" si="83"/>
        <v>16</v>
      </c>
      <c r="F1001" s="35" t="s">
        <v>23</v>
      </c>
      <c r="G1001" s="34">
        <f t="shared" si="82"/>
        <v>10.74</v>
      </c>
      <c r="H1001" s="36">
        <f t="shared" si="81"/>
        <v>13.43</v>
      </c>
      <c r="I1001" s="36">
        <f t="shared" si="79"/>
        <v>214.88</v>
      </c>
      <c r="J1001" s="29" t="s">
        <v>3622</v>
      </c>
      <c r="K1001" s="37">
        <v>10.74</v>
      </c>
      <c r="M1001" s="38">
        <v>10.74</v>
      </c>
      <c r="N1001" s="39">
        <f t="shared" si="80"/>
        <v>0.25</v>
      </c>
      <c r="S1001" s="13">
        <v>16</v>
      </c>
    </row>
    <row r="1002" spans="1:19" ht="22.5" x14ac:dyDescent="0.25">
      <c r="A1002" s="32" t="s">
        <v>1048</v>
      </c>
      <c r="B1002" s="33" t="s">
        <v>2197</v>
      </c>
      <c r="C1002" s="32" t="s">
        <v>1</v>
      </c>
      <c r="D1002" s="32" t="s">
        <v>2981</v>
      </c>
      <c r="E1002" s="34">
        <f t="shared" si="83"/>
        <v>18</v>
      </c>
      <c r="F1002" s="35" t="s">
        <v>23</v>
      </c>
      <c r="G1002" s="34">
        <f t="shared" si="82"/>
        <v>10.02</v>
      </c>
      <c r="H1002" s="36">
        <f t="shared" si="81"/>
        <v>12.53</v>
      </c>
      <c r="I1002" s="36">
        <f t="shared" si="79"/>
        <v>225.54</v>
      </c>
      <c r="J1002" s="29" t="s">
        <v>3622</v>
      </c>
      <c r="K1002" s="37">
        <v>10.02</v>
      </c>
      <c r="M1002" s="38">
        <v>10.02</v>
      </c>
      <c r="N1002" s="39">
        <f t="shared" si="80"/>
        <v>0.25</v>
      </c>
      <c r="S1002" s="13">
        <v>18</v>
      </c>
    </row>
    <row r="1003" spans="1:19" ht="22.5" x14ac:dyDescent="0.25">
      <c r="A1003" s="32" t="s">
        <v>1049</v>
      </c>
      <c r="B1003" s="33" t="s">
        <v>2198</v>
      </c>
      <c r="C1003" s="32" t="s">
        <v>1</v>
      </c>
      <c r="D1003" s="32" t="s">
        <v>2982</v>
      </c>
      <c r="E1003" s="34">
        <f t="shared" si="83"/>
        <v>190</v>
      </c>
      <c r="F1003" s="35" t="s">
        <v>18</v>
      </c>
      <c r="G1003" s="34">
        <f t="shared" si="82"/>
        <v>71.78</v>
      </c>
      <c r="H1003" s="36">
        <f t="shared" si="81"/>
        <v>89.73</v>
      </c>
      <c r="I1003" s="36">
        <f t="shared" si="79"/>
        <v>17048.7</v>
      </c>
      <c r="J1003" s="29" t="s">
        <v>3622</v>
      </c>
      <c r="K1003" s="37">
        <v>71.78</v>
      </c>
      <c r="M1003" s="38">
        <v>71.78</v>
      </c>
      <c r="N1003" s="39">
        <f t="shared" si="80"/>
        <v>0.25</v>
      </c>
      <c r="S1003" s="13">
        <v>190</v>
      </c>
    </row>
    <row r="1004" spans="1:19" ht="22.5" x14ac:dyDescent="0.25">
      <c r="A1004" s="32" t="s">
        <v>1050</v>
      </c>
      <c r="B1004" s="33" t="s">
        <v>2186</v>
      </c>
      <c r="C1004" s="32" t="s">
        <v>1</v>
      </c>
      <c r="D1004" s="32" t="s">
        <v>2970</v>
      </c>
      <c r="E1004" s="34">
        <f t="shared" si="83"/>
        <v>15.4</v>
      </c>
      <c r="F1004" s="35" t="s">
        <v>19</v>
      </c>
      <c r="G1004" s="34">
        <f t="shared" si="82"/>
        <v>826.87</v>
      </c>
      <c r="H1004" s="36">
        <f t="shared" si="81"/>
        <v>1033.5899999999999</v>
      </c>
      <c r="I1004" s="36">
        <f t="shared" si="79"/>
        <v>15917.29</v>
      </c>
      <c r="J1004" s="29" t="s">
        <v>3622</v>
      </c>
      <c r="K1004" s="37">
        <v>826.87</v>
      </c>
      <c r="M1004" s="38">
        <v>826.87</v>
      </c>
      <c r="N1004" s="39">
        <f t="shared" si="80"/>
        <v>0.25</v>
      </c>
      <c r="S1004" s="13">
        <v>15.4</v>
      </c>
    </row>
    <row r="1005" spans="1:19" ht="33.75" x14ac:dyDescent="0.25">
      <c r="A1005" s="32" t="s">
        <v>1051</v>
      </c>
      <c r="B1005" s="33" t="s">
        <v>2188</v>
      </c>
      <c r="C1005" s="32" t="s">
        <v>1</v>
      </c>
      <c r="D1005" s="32" t="s">
        <v>2972</v>
      </c>
      <c r="E1005" s="34">
        <f t="shared" si="83"/>
        <v>21.09</v>
      </c>
      <c r="F1005" s="35" t="s">
        <v>19</v>
      </c>
      <c r="G1005" s="34">
        <f t="shared" si="82"/>
        <v>7.25</v>
      </c>
      <c r="H1005" s="36">
        <f t="shared" si="81"/>
        <v>9.06</v>
      </c>
      <c r="I1005" s="36">
        <f t="shared" si="79"/>
        <v>191.08</v>
      </c>
      <c r="J1005" s="29" t="s">
        <v>3622</v>
      </c>
      <c r="K1005" s="37">
        <v>7.25</v>
      </c>
      <c r="M1005" s="38">
        <v>7.25</v>
      </c>
      <c r="N1005" s="39">
        <f t="shared" si="80"/>
        <v>0.25</v>
      </c>
      <c r="S1005" s="13">
        <v>21.09</v>
      </c>
    </row>
    <row r="1006" spans="1:19" ht="22.5" x14ac:dyDescent="0.25">
      <c r="A1006" s="32" t="s">
        <v>1052</v>
      </c>
      <c r="B1006" s="33" t="s">
        <v>2189</v>
      </c>
      <c r="C1006" s="32" t="s">
        <v>1</v>
      </c>
      <c r="D1006" s="32" t="s">
        <v>2973</v>
      </c>
      <c r="E1006" s="34">
        <f t="shared" si="83"/>
        <v>632.78</v>
      </c>
      <c r="F1006" s="35" t="s">
        <v>20</v>
      </c>
      <c r="G1006" s="34">
        <f t="shared" si="82"/>
        <v>2.58</v>
      </c>
      <c r="H1006" s="36">
        <f t="shared" si="81"/>
        <v>3.23</v>
      </c>
      <c r="I1006" s="36">
        <f t="shared" si="79"/>
        <v>2043.88</v>
      </c>
      <c r="J1006" s="29" t="s">
        <v>3622</v>
      </c>
      <c r="K1006" s="37">
        <v>2.58</v>
      </c>
      <c r="M1006" s="38">
        <v>2.58</v>
      </c>
      <c r="N1006" s="39">
        <f t="shared" si="80"/>
        <v>0.252</v>
      </c>
      <c r="S1006" s="13">
        <v>632.78</v>
      </c>
    </row>
    <row r="1007" spans="1:19" ht="23.25" customHeight="1" x14ac:dyDescent="0.25">
      <c r="A1007" s="32" t="s">
        <v>1053</v>
      </c>
      <c r="B1007" s="33" t="s">
        <v>2190</v>
      </c>
      <c r="C1007" s="32" t="s">
        <v>1</v>
      </c>
      <c r="D1007" s="32" t="s">
        <v>2974</v>
      </c>
      <c r="E1007" s="34">
        <f t="shared" si="83"/>
        <v>228.5</v>
      </c>
      <c r="F1007" s="35" t="s">
        <v>18</v>
      </c>
      <c r="G1007" s="34">
        <f t="shared" si="82"/>
        <v>42.85</v>
      </c>
      <c r="H1007" s="36">
        <f t="shared" si="81"/>
        <v>53.56</v>
      </c>
      <c r="I1007" s="36">
        <f t="shared" si="79"/>
        <v>12238.46</v>
      </c>
      <c r="J1007" s="29" t="s">
        <v>3622</v>
      </c>
      <c r="K1007" s="37">
        <v>42.85</v>
      </c>
      <c r="M1007" s="38">
        <v>42.85</v>
      </c>
      <c r="N1007" s="39">
        <f t="shared" si="80"/>
        <v>0.25</v>
      </c>
      <c r="S1007" s="13">
        <v>228.5</v>
      </c>
    </row>
    <row r="1008" spans="1:19" ht="33.75" x14ac:dyDescent="0.25">
      <c r="A1008" s="32" t="s">
        <v>1054</v>
      </c>
      <c r="B1008" s="33" t="s">
        <v>2199</v>
      </c>
      <c r="C1008" s="32" t="s">
        <v>1</v>
      </c>
      <c r="D1008" s="32" t="s">
        <v>2983</v>
      </c>
      <c r="E1008" s="34">
        <f t="shared" si="83"/>
        <v>81</v>
      </c>
      <c r="F1008" s="35" t="s">
        <v>18</v>
      </c>
      <c r="G1008" s="34">
        <f t="shared" si="82"/>
        <v>66.349999999999994</v>
      </c>
      <c r="H1008" s="36">
        <f t="shared" si="81"/>
        <v>82.94</v>
      </c>
      <c r="I1008" s="36">
        <f t="shared" si="79"/>
        <v>6718.14</v>
      </c>
      <c r="J1008" s="29" t="s">
        <v>3622</v>
      </c>
      <c r="K1008" s="37">
        <v>66.349999999999994</v>
      </c>
      <c r="M1008" s="38">
        <v>66.349999999999994</v>
      </c>
      <c r="N1008" s="39">
        <f t="shared" si="80"/>
        <v>0.25</v>
      </c>
      <c r="S1008" s="13">
        <v>81</v>
      </c>
    </row>
    <row r="1009" spans="1:19" ht="22.5" x14ac:dyDescent="0.25">
      <c r="A1009" s="32" t="s">
        <v>1055</v>
      </c>
      <c r="B1009" s="33" t="s">
        <v>2560</v>
      </c>
      <c r="C1009" s="32" t="s">
        <v>1</v>
      </c>
      <c r="D1009" s="32" t="s">
        <v>3340</v>
      </c>
      <c r="E1009" s="34">
        <f t="shared" si="83"/>
        <v>92</v>
      </c>
      <c r="F1009" s="35" t="s">
        <v>23</v>
      </c>
      <c r="G1009" s="34">
        <f t="shared" si="82"/>
        <v>21.42</v>
      </c>
      <c r="H1009" s="36">
        <f t="shared" si="81"/>
        <v>26.78</v>
      </c>
      <c r="I1009" s="36">
        <f t="shared" si="79"/>
        <v>2463.7600000000002</v>
      </c>
      <c r="J1009" s="29" t="s">
        <v>3622</v>
      </c>
      <c r="K1009" s="37">
        <v>21.42</v>
      </c>
      <c r="M1009" s="38">
        <v>21.42</v>
      </c>
      <c r="N1009" s="39">
        <f t="shared" si="80"/>
        <v>0.25</v>
      </c>
      <c r="S1009" s="13">
        <v>92</v>
      </c>
    </row>
    <row r="1010" spans="1:19" ht="22.5" x14ac:dyDescent="0.25">
      <c r="A1010" s="32" t="s">
        <v>1056</v>
      </c>
      <c r="B1010" s="33" t="s">
        <v>2561</v>
      </c>
      <c r="C1010" s="32" t="s">
        <v>1</v>
      </c>
      <c r="D1010" s="32" t="s">
        <v>3341</v>
      </c>
      <c r="E1010" s="34">
        <f t="shared" si="83"/>
        <v>18</v>
      </c>
      <c r="F1010" s="35" t="s">
        <v>23</v>
      </c>
      <c r="G1010" s="34">
        <f t="shared" si="82"/>
        <v>18.5</v>
      </c>
      <c r="H1010" s="36">
        <f t="shared" si="81"/>
        <v>23.13</v>
      </c>
      <c r="I1010" s="36">
        <f t="shared" si="79"/>
        <v>416.34</v>
      </c>
      <c r="J1010" s="29" t="s">
        <v>3622</v>
      </c>
      <c r="K1010" s="37">
        <v>18.5</v>
      </c>
      <c r="M1010" s="38">
        <v>18.5</v>
      </c>
      <c r="N1010" s="39">
        <f t="shared" si="80"/>
        <v>0.25</v>
      </c>
      <c r="S1010" s="13">
        <v>18</v>
      </c>
    </row>
    <row r="1011" spans="1:19" ht="22.5" x14ac:dyDescent="0.25">
      <c r="A1011" s="32" t="s">
        <v>1057</v>
      </c>
      <c r="B1011" s="33" t="s">
        <v>2562</v>
      </c>
      <c r="C1011" s="32" t="s">
        <v>1</v>
      </c>
      <c r="D1011" s="32" t="s">
        <v>3342</v>
      </c>
      <c r="E1011" s="34">
        <f t="shared" si="83"/>
        <v>112</v>
      </c>
      <c r="F1011" s="35" t="s">
        <v>23</v>
      </c>
      <c r="G1011" s="34">
        <f t="shared" si="82"/>
        <v>12.83</v>
      </c>
      <c r="H1011" s="36">
        <f t="shared" si="81"/>
        <v>16.04</v>
      </c>
      <c r="I1011" s="36">
        <f t="shared" si="79"/>
        <v>1796.48</v>
      </c>
      <c r="J1011" s="29" t="s">
        <v>3622</v>
      </c>
      <c r="K1011" s="37">
        <v>12.83</v>
      </c>
      <c r="M1011" s="38">
        <v>12.83</v>
      </c>
      <c r="N1011" s="39">
        <f t="shared" si="80"/>
        <v>0.25</v>
      </c>
      <c r="S1011" s="13">
        <v>112</v>
      </c>
    </row>
    <row r="1012" spans="1:19" ht="22.5" x14ac:dyDescent="0.25">
      <c r="A1012" s="32" t="s">
        <v>1058</v>
      </c>
      <c r="B1012" s="33" t="s">
        <v>2563</v>
      </c>
      <c r="C1012" s="32" t="s">
        <v>1</v>
      </c>
      <c r="D1012" s="32" t="s">
        <v>3343</v>
      </c>
      <c r="E1012" s="34">
        <f t="shared" si="83"/>
        <v>232</v>
      </c>
      <c r="F1012" s="35" t="s">
        <v>23</v>
      </c>
      <c r="G1012" s="34">
        <f t="shared" si="82"/>
        <v>10.75</v>
      </c>
      <c r="H1012" s="36">
        <f t="shared" si="81"/>
        <v>13.44</v>
      </c>
      <c r="I1012" s="36">
        <f t="shared" si="79"/>
        <v>3118.08</v>
      </c>
      <c r="J1012" s="29" t="s">
        <v>3622</v>
      </c>
      <c r="K1012" s="37">
        <v>10.75</v>
      </c>
      <c r="M1012" s="38">
        <v>10.75</v>
      </c>
      <c r="N1012" s="39">
        <f t="shared" si="80"/>
        <v>0.25</v>
      </c>
      <c r="S1012" s="13">
        <v>232</v>
      </c>
    </row>
    <row r="1013" spans="1:19" ht="22.5" x14ac:dyDescent="0.25">
      <c r="A1013" s="32" t="s">
        <v>1059</v>
      </c>
      <c r="B1013" s="33" t="s">
        <v>2205</v>
      </c>
      <c r="C1013" s="32" t="s">
        <v>2930</v>
      </c>
      <c r="D1013" s="32" t="s">
        <v>2989</v>
      </c>
      <c r="E1013" s="34">
        <f t="shared" si="83"/>
        <v>4</v>
      </c>
      <c r="F1013" s="35" t="s">
        <v>19</v>
      </c>
      <c r="G1013" s="34">
        <f t="shared" si="82"/>
        <v>732.85</v>
      </c>
      <c r="H1013" s="36">
        <f t="shared" si="81"/>
        <v>916.06</v>
      </c>
      <c r="I1013" s="36">
        <f t="shared" si="79"/>
        <v>3664.24</v>
      </c>
      <c r="J1013" s="29" t="s">
        <v>3622</v>
      </c>
      <c r="K1013" s="37">
        <v>732.85</v>
      </c>
      <c r="M1013" s="38">
        <v>732.85</v>
      </c>
      <c r="N1013" s="39">
        <f t="shared" si="80"/>
        <v>0.25</v>
      </c>
      <c r="S1013" s="13">
        <v>4</v>
      </c>
    </row>
    <row r="1014" spans="1:19" ht="22.5" x14ac:dyDescent="0.25">
      <c r="A1014" s="32" t="s">
        <v>1060</v>
      </c>
      <c r="B1014" s="33" t="s">
        <v>2200</v>
      </c>
      <c r="C1014" s="32" t="s">
        <v>1</v>
      </c>
      <c r="D1014" s="32" t="s">
        <v>2984</v>
      </c>
      <c r="E1014" s="34">
        <f t="shared" si="83"/>
        <v>128</v>
      </c>
      <c r="F1014" s="35" t="s">
        <v>23</v>
      </c>
      <c r="G1014" s="34">
        <f t="shared" si="82"/>
        <v>14.32</v>
      </c>
      <c r="H1014" s="36">
        <f t="shared" si="81"/>
        <v>17.899999999999999</v>
      </c>
      <c r="I1014" s="36">
        <f t="shared" si="79"/>
        <v>2291.1999999999998</v>
      </c>
      <c r="J1014" s="29" t="s">
        <v>3622</v>
      </c>
      <c r="K1014" s="37">
        <v>14.32</v>
      </c>
      <c r="M1014" s="38">
        <v>14.32</v>
      </c>
      <c r="N1014" s="39">
        <f t="shared" si="80"/>
        <v>0.25</v>
      </c>
      <c r="S1014" s="13">
        <v>128</v>
      </c>
    </row>
    <row r="1015" spans="1:19" ht="22.5" x14ac:dyDescent="0.25">
      <c r="A1015" s="32" t="s">
        <v>1061</v>
      </c>
      <c r="B1015" s="33" t="s">
        <v>2200</v>
      </c>
      <c r="C1015" s="32" t="s">
        <v>1</v>
      </c>
      <c r="D1015" s="32" t="s">
        <v>2984</v>
      </c>
      <c r="E1015" s="34">
        <f t="shared" si="83"/>
        <v>79</v>
      </c>
      <c r="F1015" s="35" t="s">
        <v>23</v>
      </c>
      <c r="G1015" s="34">
        <f t="shared" si="82"/>
        <v>14.32</v>
      </c>
      <c r="H1015" s="36">
        <f t="shared" si="81"/>
        <v>17.899999999999999</v>
      </c>
      <c r="I1015" s="36">
        <f t="shared" si="79"/>
        <v>1414.1</v>
      </c>
      <c r="J1015" s="29" t="s">
        <v>3622</v>
      </c>
      <c r="K1015" s="37">
        <v>14.32</v>
      </c>
      <c r="M1015" s="38">
        <v>14.32</v>
      </c>
      <c r="N1015" s="39">
        <f t="shared" si="80"/>
        <v>0.25</v>
      </c>
      <c r="S1015" s="13">
        <v>79</v>
      </c>
    </row>
    <row r="1016" spans="1:19" ht="22.5" x14ac:dyDescent="0.25">
      <c r="A1016" s="32" t="s">
        <v>1062</v>
      </c>
      <c r="B1016" s="33" t="s">
        <v>2201</v>
      </c>
      <c r="C1016" s="32" t="s">
        <v>1</v>
      </c>
      <c r="D1016" s="32" t="s">
        <v>2985</v>
      </c>
      <c r="E1016" s="34">
        <f t="shared" si="83"/>
        <v>92</v>
      </c>
      <c r="F1016" s="35" t="s">
        <v>23</v>
      </c>
      <c r="G1016" s="34">
        <f t="shared" si="82"/>
        <v>13.26</v>
      </c>
      <c r="H1016" s="36">
        <f t="shared" si="81"/>
        <v>16.579999999999998</v>
      </c>
      <c r="I1016" s="36">
        <f t="shared" si="79"/>
        <v>1525.36</v>
      </c>
      <c r="J1016" s="29" t="s">
        <v>3622</v>
      </c>
      <c r="K1016" s="37">
        <v>13.26</v>
      </c>
      <c r="M1016" s="38">
        <v>13.26</v>
      </c>
      <c r="N1016" s="39">
        <f t="shared" si="80"/>
        <v>0.25</v>
      </c>
      <c r="S1016" s="13">
        <v>92</v>
      </c>
    </row>
    <row r="1017" spans="1:19" ht="22.5" x14ac:dyDescent="0.25">
      <c r="A1017" s="32" t="s">
        <v>1063</v>
      </c>
      <c r="B1017" s="33" t="s">
        <v>2207</v>
      </c>
      <c r="C1017" s="32" t="s">
        <v>1</v>
      </c>
      <c r="D1017" s="32" t="s">
        <v>2991</v>
      </c>
      <c r="E1017" s="34">
        <f t="shared" si="83"/>
        <v>63</v>
      </c>
      <c r="F1017" s="35" t="s">
        <v>23</v>
      </c>
      <c r="G1017" s="34">
        <f t="shared" si="82"/>
        <v>12.26</v>
      </c>
      <c r="H1017" s="36">
        <f t="shared" si="81"/>
        <v>15.33</v>
      </c>
      <c r="I1017" s="36">
        <f t="shared" si="79"/>
        <v>965.79</v>
      </c>
      <c r="J1017" s="29" t="s">
        <v>3622</v>
      </c>
      <c r="K1017" s="37">
        <v>12.26</v>
      </c>
      <c r="M1017" s="38">
        <v>12.26</v>
      </c>
      <c r="N1017" s="39">
        <f t="shared" si="80"/>
        <v>0.25</v>
      </c>
      <c r="S1017" s="13">
        <v>63</v>
      </c>
    </row>
    <row r="1018" spans="1:19" ht="22.5" x14ac:dyDescent="0.25">
      <c r="A1018" s="32" t="s">
        <v>1064</v>
      </c>
      <c r="B1018" s="33" t="s">
        <v>2202</v>
      </c>
      <c r="C1018" s="32" t="s">
        <v>1</v>
      </c>
      <c r="D1018" s="32" t="s">
        <v>2986</v>
      </c>
      <c r="E1018" s="34">
        <f t="shared" si="83"/>
        <v>389</v>
      </c>
      <c r="F1018" s="35" t="s">
        <v>23</v>
      </c>
      <c r="G1018" s="34">
        <f t="shared" si="82"/>
        <v>10.85</v>
      </c>
      <c r="H1018" s="36">
        <f t="shared" si="81"/>
        <v>13.56</v>
      </c>
      <c r="I1018" s="36">
        <f t="shared" si="79"/>
        <v>5274.84</v>
      </c>
      <c r="J1018" s="29" t="s">
        <v>3622</v>
      </c>
      <c r="K1018" s="37">
        <v>10.85</v>
      </c>
      <c r="M1018" s="38">
        <v>10.85</v>
      </c>
      <c r="N1018" s="39">
        <f t="shared" si="80"/>
        <v>0.25</v>
      </c>
      <c r="S1018" s="13">
        <v>389</v>
      </c>
    </row>
    <row r="1019" spans="1:19" ht="22.5" x14ac:dyDescent="0.25">
      <c r="A1019" s="32" t="s">
        <v>1065</v>
      </c>
      <c r="B1019" s="33" t="s">
        <v>2203</v>
      </c>
      <c r="C1019" s="32" t="s">
        <v>1</v>
      </c>
      <c r="D1019" s="32" t="s">
        <v>2987</v>
      </c>
      <c r="E1019" s="34">
        <f t="shared" si="83"/>
        <v>152</v>
      </c>
      <c r="F1019" s="35" t="s">
        <v>23</v>
      </c>
      <c r="G1019" s="34">
        <f t="shared" si="82"/>
        <v>9.0399999999999991</v>
      </c>
      <c r="H1019" s="36">
        <f t="shared" si="81"/>
        <v>11.3</v>
      </c>
      <c r="I1019" s="36">
        <f t="shared" si="79"/>
        <v>1717.6</v>
      </c>
      <c r="J1019" s="29" t="s">
        <v>3622</v>
      </c>
      <c r="K1019" s="37">
        <v>9.0399999999999991</v>
      </c>
      <c r="M1019" s="38">
        <v>9.0399999999999991</v>
      </c>
      <c r="N1019" s="39">
        <f t="shared" si="80"/>
        <v>0.25</v>
      </c>
      <c r="S1019" s="13">
        <v>152</v>
      </c>
    </row>
    <row r="1020" spans="1:19" ht="22.5" x14ac:dyDescent="0.25">
      <c r="A1020" s="32" t="s">
        <v>1066</v>
      </c>
      <c r="B1020" s="33" t="s">
        <v>2208</v>
      </c>
      <c r="C1020" s="32" t="s">
        <v>1</v>
      </c>
      <c r="D1020" s="32" t="s">
        <v>2992</v>
      </c>
      <c r="E1020" s="34">
        <f t="shared" si="83"/>
        <v>178</v>
      </c>
      <c r="F1020" s="35" t="s">
        <v>23</v>
      </c>
      <c r="G1020" s="34">
        <f t="shared" si="82"/>
        <v>8.7100000000000009</v>
      </c>
      <c r="H1020" s="36">
        <f t="shared" si="81"/>
        <v>10.89</v>
      </c>
      <c r="I1020" s="36">
        <f t="shared" si="79"/>
        <v>1938.42</v>
      </c>
      <c r="J1020" s="29" t="s">
        <v>3622</v>
      </c>
      <c r="K1020" s="37">
        <v>8.7100000000000009</v>
      </c>
      <c r="M1020" s="38">
        <v>8.7100000000000009</v>
      </c>
      <c r="N1020" s="39">
        <f t="shared" si="80"/>
        <v>0.25</v>
      </c>
      <c r="S1020" s="13">
        <v>178</v>
      </c>
    </row>
    <row r="1021" spans="1:19" ht="22.5" x14ac:dyDescent="0.25">
      <c r="A1021" s="32" t="s">
        <v>1067</v>
      </c>
      <c r="B1021" s="33" t="s">
        <v>2205</v>
      </c>
      <c r="C1021" s="32" t="s">
        <v>2930</v>
      </c>
      <c r="D1021" s="32" t="s">
        <v>2989</v>
      </c>
      <c r="E1021" s="34">
        <f t="shared" si="83"/>
        <v>14.3</v>
      </c>
      <c r="F1021" s="35" t="s">
        <v>19</v>
      </c>
      <c r="G1021" s="34">
        <f t="shared" si="82"/>
        <v>732.85</v>
      </c>
      <c r="H1021" s="36">
        <f t="shared" si="81"/>
        <v>916.06</v>
      </c>
      <c r="I1021" s="36">
        <f t="shared" si="79"/>
        <v>13099.66</v>
      </c>
      <c r="J1021" s="29" t="s">
        <v>3622</v>
      </c>
      <c r="K1021" s="37">
        <v>732.85</v>
      </c>
      <c r="M1021" s="38">
        <v>732.85</v>
      </c>
      <c r="N1021" s="39">
        <f t="shared" si="80"/>
        <v>0.25</v>
      </c>
      <c r="S1021" s="13">
        <v>14.3</v>
      </c>
    </row>
    <row r="1022" spans="1:19" ht="22.5" x14ac:dyDescent="0.25">
      <c r="A1022" s="32" t="s">
        <v>1068</v>
      </c>
      <c r="B1022" s="33" t="s">
        <v>2499</v>
      </c>
      <c r="C1022" s="32" t="s">
        <v>1</v>
      </c>
      <c r="D1022" s="32" t="s">
        <v>3281</v>
      </c>
      <c r="E1022" s="34">
        <f t="shared" si="83"/>
        <v>58</v>
      </c>
      <c r="F1022" s="35" t="s">
        <v>18</v>
      </c>
      <c r="G1022" s="34">
        <f t="shared" si="82"/>
        <v>42.35</v>
      </c>
      <c r="H1022" s="36">
        <f t="shared" si="81"/>
        <v>52.94</v>
      </c>
      <c r="I1022" s="36">
        <f t="shared" si="79"/>
        <v>3070.52</v>
      </c>
      <c r="J1022" s="29" t="s">
        <v>3622</v>
      </c>
      <c r="K1022" s="37">
        <v>42.35</v>
      </c>
      <c r="M1022" s="38">
        <v>42.35</v>
      </c>
      <c r="N1022" s="39">
        <f t="shared" si="80"/>
        <v>0.25</v>
      </c>
      <c r="S1022" s="13">
        <v>58</v>
      </c>
    </row>
    <row r="1023" spans="1:19" ht="22.5" x14ac:dyDescent="0.25">
      <c r="A1023" s="32" t="s">
        <v>1069</v>
      </c>
      <c r="B1023" s="33" t="s">
        <v>2210</v>
      </c>
      <c r="C1023" s="32" t="s">
        <v>1</v>
      </c>
      <c r="D1023" s="32" t="s">
        <v>2994</v>
      </c>
      <c r="E1023" s="34">
        <f t="shared" si="83"/>
        <v>118</v>
      </c>
      <c r="F1023" s="35" t="s">
        <v>23</v>
      </c>
      <c r="G1023" s="34">
        <f t="shared" si="82"/>
        <v>13.7</v>
      </c>
      <c r="H1023" s="36">
        <f t="shared" si="81"/>
        <v>17.13</v>
      </c>
      <c r="I1023" s="36">
        <f t="shared" si="79"/>
        <v>2021.34</v>
      </c>
      <c r="J1023" s="29" t="s">
        <v>3622</v>
      </c>
      <c r="K1023" s="37">
        <v>13.7</v>
      </c>
      <c r="M1023" s="38">
        <v>13.7</v>
      </c>
      <c r="N1023" s="39">
        <f t="shared" si="80"/>
        <v>0.25</v>
      </c>
      <c r="S1023" s="13">
        <v>118</v>
      </c>
    </row>
    <row r="1024" spans="1:19" ht="22.5" x14ac:dyDescent="0.25">
      <c r="A1024" s="32" t="s">
        <v>1070</v>
      </c>
      <c r="B1024" s="33" t="s">
        <v>2214</v>
      </c>
      <c r="C1024" s="32" t="s">
        <v>1</v>
      </c>
      <c r="D1024" s="32" t="s">
        <v>2998</v>
      </c>
      <c r="E1024" s="34">
        <f t="shared" si="83"/>
        <v>297</v>
      </c>
      <c r="F1024" s="35" t="s">
        <v>23</v>
      </c>
      <c r="G1024" s="34">
        <f t="shared" si="82"/>
        <v>12.65</v>
      </c>
      <c r="H1024" s="36">
        <f t="shared" si="81"/>
        <v>15.81</v>
      </c>
      <c r="I1024" s="36">
        <f t="shared" si="79"/>
        <v>4695.57</v>
      </c>
      <c r="J1024" s="29" t="s">
        <v>3622</v>
      </c>
      <c r="K1024" s="37">
        <v>12.65</v>
      </c>
      <c r="M1024" s="38">
        <v>12.65</v>
      </c>
      <c r="N1024" s="39">
        <f t="shared" si="80"/>
        <v>0.25</v>
      </c>
      <c r="S1024" s="13">
        <v>297</v>
      </c>
    </row>
    <row r="1025" spans="1:19" ht="22.5" x14ac:dyDescent="0.25">
      <c r="A1025" s="32" t="s">
        <v>1071</v>
      </c>
      <c r="B1025" s="33" t="s">
        <v>2215</v>
      </c>
      <c r="C1025" s="32" t="s">
        <v>1</v>
      </c>
      <c r="D1025" s="32" t="s">
        <v>2999</v>
      </c>
      <c r="E1025" s="34">
        <f t="shared" si="83"/>
        <v>296</v>
      </c>
      <c r="F1025" s="35" t="s">
        <v>23</v>
      </c>
      <c r="G1025" s="34">
        <f t="shared" si="82"/>
        <v>11.7</v>
      </c>
      <c r="H1025" s="36">
        <f t="shared" si="81"/>
        <v>14.63</v>
      </c>
      <c r="I1025" s="36">
        <f t="shared" si="79"/>
        <v>4330.4799999999996</v>
      </c>
      <c r="J1025" s="29" t="s">
        <v>3622</v>
      </c>
      <c r="K1025" s="37">
        <v>11.7</v>
      </c>
      <c r="M1025" s="38">
        <v>11.7</v>
      </c>
      <c r="N1025" s="39">
        <f t="shared" si="80"/>
        <v>0.25</v>
      </c>
      <c r="S1025" s="13">
        <v>296</v>
      </c>
    </row>
    <row r="1026" spans="1:19" ht="22.5" x14ac:dyDescent="0.25">
      <c r="A1026" s="32" t="s">
        <v>1072</v>
      </c>
      <c r="B1026" s="33" t="s">
        <v>2205</v>
      </c>
      <c r="C1026" s="32" t="s">
        <v>2930</v>
      </c>
      <c r="D1026" s="32" t="s">
        <v>2989</v>
      </c>
      <c r="E1026" s="34">
        <f t="shared" si="83"/>
        <v>7</v>
      </c>
      <c r="F1026" s="35" t="s">
        <v>19</v>
      </c>
      <c r="G1026" s="34">
        <f t="shared" si="82"/>
        <v>732.85</v>
      </c>
      <c r="H1026" s="36">
        <f t="shared" si="81"/>
        <v>916.06</v>
      </c>
      <c r="I1026" s="36">
        <f t="shared" si="79"/>
        <v>6412.42</v>
      </c>
      <c r="J1026" s="29" t="s">
        <v>3622</v>
      </c>
      <c r="K1026" s="37">
        <v>732.85</v>
      </c>
      <c r="M1026" s="38">
        <v>732.85</v>
      </c>
      <c r="N1026" s="39">
        <f t="shared" si="80"/>
        <v>0.25</v>
      </c>
      <c r="S1026" s="13">
        <v>7</v>
      </c>
    </row>
    <row r="1027" spans="1:19" ht="22.5" x14ac:dyDescent="0.25">
      <c r="A1027" s="32" t="s">
        <v>1073</v>
      </c>
      <c r="B1027" s="33" t="s">
        <v>2213</v>
      </c>
      <c r="C1027" s="32" t="s">
        <v>1</v>
      </c>
      <c r="D1027" s="32" t="s">
        <v>2997</v>
      </c>
      <c r="E1027" s="34">
        <f t="shared" si="83"/>
        <v>420</v>
      </c>
      <c r="F1027" s="35" t="s">
        <v>22</v>
      </c>
      <c r="G1027" s="34">
        <f t="shared" si="82"/>
        <v>18.97</v>
      </c>
      <c r="H1027" s="36">
        <f t="shared" si="81"/>
        <v>23.71</v>
      </c>
      <c r="I1027" s="36">
        <f t="shared" si="79"/>
        <v>9958.2000000000007</v>
      </c>
      <c r="J1027" s="29" t="s">
        <v>3622</v>
      </c>
      <c r="K1027" s="37">
        <v>18.97</v>
      </c>
      <c r="M1027" s="38">
        <v>18.97</v>
      </c>
      <c r="N1027" s="39">
        <f t="shared" si="80"/>
        <v>0.25</v>
      </c>
      <c r="S1027" s="13">
        <v>420</v>
      </c>
    </row>
    <row r="1028" spans="1:19" ht="22.5" x14ac:dyDescent="0.25">
      <c r="A1028" s="32" t="s">
        <v>1074</v>
      </c>
      <c r="B1028" s="33" t="s">
        <v>2212</v>
      </c>
      <c r="C1028" s="32" t="s">
        <v>1</v>
      </c>
      <c r="D1028" s="32" t="s">
        <v>2996</v>
      </c>
      <c r="E1028" s="34">
        <f t="shared" si="83"/>
        <v>389</v>
      </c>
      <c r="F1028" s="35" t="s">
        <v>23</v>
      </c>
      <c r="G1028" s="34">
        <f t="shared" si="82"/>
        <v>15.86</v>
      </c>
      <c r="H1028" s="36">
        <f t="shared" si="81"/>
        <v>19.829999999999998</v>
      </c>
      <c r="I1028" s="36">
        <f t="shared" si="79"/>
        <v>7713.87</v>
      </c>
      <c r="J1028" s="29" t="s">
        <v>3622</v>
      </c>
      <c r="K1028" s="37">
        <v>15.86</v>
      </c>
      <c r="M1028" s="38">
        <v>15.86</v>
      </c>
      <c r="N1028" s="39">
        <f t="shared" si="80"/>
        <v>0.25</v>
      </c>
      <c r="S1028" s="13">
        <v>389</v>
      </c>
    </row>
    <row r="1029" spans="1:19" ht="22.5" x14ac:dyDescent="0.25">
      <c r="A1029" s="32" t="s">
        <v>1075</v>
      </c>
      <c r="B1029" s="33" t="s">
        <v>2211</v>
      </c>
      <c r="C1029" s="32" t="s">
        <v>1</v>
      </c>
      <c r="D1029" s="32" t="s">
        <v>2995</v>
      </c>
      <c r="E1029" s="34">
        <f t="shared" si="83"/>
        <v>460</v>
      </c>
      <c r="F1029" s="35" t="s">
        <v>23</v>
      </c>
      <c r="G1029" s="34">
        <f t="shared" si="82"/>
        <v>17.46</v>
      </c>
      <c r="H1029" s="36">
        <f t="shared" si="81"/>
        <v>21.83</v>
      </c>
      <c r="I1029" s="36">
        <f t="shared" si="79"/>
        <v>10041.799999999999</v>
      </c>
      <c r="J1029" s="29" t="s">
        <v>3622</v>
      </c>
      <c r="K1029" s="37">
        <v>17.46</v>
      </c>
      <c r="M1029" s="38">
        <v>17.46</v>
      </c>
      <c r="N1029" s="39">
        <f t="shared" si="80"/>
        <v>0.25</v>
      </c>
      <c r="S1029" s="13">
        <v>460</v>
      </c>
    </row>
    <row r="1030" spans="1:19" ht="22.5" x14ac:dyDescent="0.25">
      <c r="A1030" s="32" t="s">
        <v>1076</v>
      </c>
      <c r="B1030" s="33" t="s">
        <v>2210</v>
      </c>
      <c r="C1030" s="32" t="s">
        <v>1</v>
      </c>
      <c r="D1030" s="32" t="s">
        <v>2994</v>
      </c>
      <c r="E1030" s="34">
        <f t="shared" si="83"/>
        <v>17</v>
      </c>
      <c r="F1030" s="35" t="s">
        <v>23</v>
      </c>
      <c r="G1030" s="34">
        <f t="shared" si="82"/>
        <v>13.7</v>
      </c>
      <c r="H1030" s="36">
        <f t="shared" si="81"/>
        <v>17.13</v>
      </c>
      <c r="I1030" s="36">
        <f t="shared" si="79"/>
        <v>291.20999999999998</v>
      </c>
      <c r="J1030" s="29" t="s">
        <v>3622</v>
      </c>
      <c r="K1030" s="37">
        <v>13.7</v>
      </c>
      <c r="M1030" s="38">
        <v>13.7</v>
      </c>
      <c r="N1030" s="39">
        <f t="shared" si="80"/>
        <v>0.25</v>
      </c>
      <c r="S1030" s="13">
        <v>17</v>
      </c>
    </row>
    <row r="1031" spans="1:19" ht="22.5" x14ac:dyDescent="0.25">
      <c r="A1031" s="32" t="s">
        <v>1077</v>
      </c>
      <c r="B1031" s="33" t="s">
        <v>2205</v>
      </c>
      <c r="C1031" s="32" t="s">
        <v>2930</v>
      </c>
      <c r="D1031" s="32" t="s">
        <v>2989</v>
      </c>
      <c r="E1031" s="34">
        <f t="shared" si="83"/>
        <v>13</v>
      </c>
      <c r="F1031" s="35" t="s">
        <v>19</v>
      </c>
      <c r="G1031" s="34">
        <f t="shared" si="82"/>
        <v>732.85</v>
      </c>
      <c r="H1031" s="36">
        <f t="shared" si="81"/>
        <v>916.06</v>
      </c>
      <c r="I1031" s="36">
        <f t="shared" si="79"/>
        <v>11908.78</v>
      </c>
      <c r="J1031" s="29" t="s">
        <v>3622</v>
      </c>
      <c r="K1031" s="37">
        <v>732.85</v>
      </c>
      <c r="M1031" s="38">
        <v>732.85</v>
      </c>
      <c r="N1031" s="39">
        <f t="shared" si="80"/>
        <v>0.25</v>
      </c>
      <c r="S1031" s="13">
        <v>13</v>
      </c>
    </row>
    <row r="1032" spans="1:19" ht="33.75" x14ac:dyDescent="0.25">
      <c r="A1032" s="32" t="s">
        <v>1078</v>
      </c>
      <c r="B1032" s="33" t="s">
        <v>2216</v>
      </c>
      <c r="C1032" s="32" t="s">
        <v>1</v>
      </c>
      <c r="D1032" s="32" t="s">
        <v>3000</v>
      </c>
      <c r="E1032" s="34">
        <f t="shared" si="83"/>
        <v>278.36</v>
      </c>
      <c r="F1032" s="35" t="s">
        <v>18</v>
      </c>
      <c r="G1032" s="34">
        <f t="shared" si="82"/>
        <v>98.08</v>
      </c>
      <c r="H1032" s="36">
        <f t="shared" si="81"/>
        <v>122.6</v>
      </c>
      <c r="I1032" s="36">
        <f t="shared" si="79"/>
        <v>34126.94</v>
      </c>
      <c r="J1032" s="29" t="s">
        <v>3622</v>
      </c>
      <c r="K1032" s="37">
        <v>98.08</v>
      </c>
      <c r="M1032" s="38">
        <v>98.08</v>
      </c>
      <c r="N1032" s="39">
        <f t="shared" si="80"/>
        <v>0.25</v>
      </c>
      <c r="S1032" s="13">
        <v>278.36</v>
      </c>
    </row>
    <row r="1033" spans="1:19" ht="33.75" x14ac:dyDescent="0.25">
      <c r="A1033" s="32" t="s">
        <v>1079</v>
      </c>
      <c r="B1033" s="33" t="s">
        <v>2217</v>
      </c>
      <c r="C1033" s="32" t="s">
        <v>1</v>
      </c>
      <c r="D1033" s="32" t="s">
        <v>3001</v>
      </c>
      <c r="E1033" s="34">
        <f t="shared" si="83"/>
        <v>98.91</v>
      </c>
      <c r="F1033" s="35" t="s">
        <v>18</v>
      </c>
      <c r="G1033" s="34">
        <f t="shared" si="82"/>
        <v>105.72</v>
      </c>
      <c r="H1033" s="36">
        <f t="shared" si="81"/>
        <v>132.15</v>
      </c>
      <c r="I1033" s="36">
        <f t="shared" si="79"/>
        <v>13070.96</v>
      </c>
      <c r="J1033" s="29" t="s">
        <v>3622</v>
      </c>
      <c r="K1033" s="37">
        <v>105.72</v>
      </c>
      <c r="M1033" s="38">
        <v>105.72</v>
      </c>
      <c r="N1033" s="39">
        <f t="shared" si="80"/>
        <v>0.25</v>
      </c>
      <c r="S1033" s="13">
        <v>98.91</v>
      </c>
    </row>
    <row r="1034" spans="1:19" ht="22.5" x14ac:dyDescent="0.25">
      <c r="A1034" s="32" t="s">
        <v>1080</v>
      </c>
      <c r="B1034" s="33" t="s">
        <v>2218</v>
      </c>
      <c r="C1034" s="32" t="s">
        <v>2930</v>
      </c>
      <c r="D1034" s="32" t="s">
        <v>3002</v>
      </c>
      <c r="E1034" s="34">
        <f t="shared" si="83"/>
        <v>98.91</v>
      </c>
      <c r="F1034" s="35" t="s">
        <v>18</v>
      </c>
      <c r="G1034" s="34">
        <f t="shared" si="82"/>
        <v>43.3</v>
      </c>
      <c r="H1034" s="36">
        <f t="shared" si="81"/>
        <v>54.13</v>
      </c>
      <c r="I1034" s="36">
        <f t="shared" si="79"/>
        <v>5354</v>
      </c>
      <c r="J1034" s="29" t="s">
        <v>3622</v>
      </c>
      <c r="K1034" s="37">
        <v>43.3</v>
      </c>
      <c r="M1034" s="38">
        <v>43.3</v>
      </c>
      <c r="N1034" s="39">
        <f t="shared" si="80"/>
        <v>0.25</v>
      </c>
      <c r="S1034" s="13">
        <v>98.91</v>
      </c>
    </row>
    <row r="1035" spans="1:19" ht="22.5" x14ac:dyDescent="0.25">
      <c r="A1035" s="32" t="s">
        <v>1081</v>
      </c>
      <c r="B1035" s="33" t="s">
        <v>2220</v>
      </c>
      <c r="C1035" s="32" t="s">
        <v>1</v>
      </c>
      <c r="D1035" s="32" t="s">
        <v>3004</v>
      </c>
      <c r="E1035" s="34">
        <f t="shared" si="83"/>
        <v>264.89999999999998</v>
      </c>
      <c r="F1035" s="35" t="s">
        <v>18</v>
      </c>
      <c r="G1035" s="34">
        <f t="shared" si="82"/>
        <v>75.66</v>
      </c>
      <c r="H1035" s="36">
        <f t="shared" si="81"/>
        <v>94.58</v>
      </c>
      <c r="I1035" s="36">
        <f t="shared" si="79"/>
        <v>25054.240000000002</v>
      </c>
      <c r="J1035" s="29" t="s">
        <v>3622</v>
      </c>
      <c r="K1035" s="37">
        <v>75.66</v>
      </c>
      <c r="M1035" s="38">
        <v>75.66</v>
      </c>
      <c r="N1035" s="39">
        <f t="shared" si="80"/>
        <v>0.25</v>
      </c>
      <c r="S1035" s="13">
        <v>264.89999999999998</v>
      </c>
    </row>
    <row r="1036" spans="1:19" ht="22.5" x14ac:dyDescent="0.25">
      <c r="A1036" s="32" t="s">
        <v>1082</v>
      </c>
      <c r="B1036" s="33" t="s">
        <v>2219</v>
      </c>
      <c r="C1036" s="32" t="s">
        <v>1</v>
      </c>
      <c r="D1036" s="32" t="s">
        <v>3003</v>
      </c>
      <c r="E1036" s="34">
        <f t="shared" si="83"/>
        <v>5.77</v>
      </c>
      <c r="F1036" s="35" t="s">
        <v>18</v>
      </c>
      <c r="G1036" s="34">
        <f t="shared" si="82"/>
        <v>668.07</v>
      </c>
      <c r="H1036" s="36">
        <f t="shared" si="81"/>
        <v>835.09</v>
      </c>
      <c r="I1036" s="36">
        <f t="shared" si="79"/>
        <v>4818.47</v>
      </c>
      <c r="J1036" s="29" t="s">
        <v>3622</v>
      </c>
      <c r="K1036" s="37">
        <v>668.07</v>
      </c>
      <c r="M1036" s="38">
        <v>668.07</v>
      </c>
      <c r="N1036" s="39">
        <f t="shared" si="80"/>
        <v>0.25</v>
      </c>
      <c r="S1036" s="13">
        <v>5.77</v>
      </c>
    </row>
    <row r="1037" spans="1:19" ht="22.5" x14ac:dyDescent="0.25">
      <c r="A1037" s="32" t="s">
        <v>1083</v>
      </c>
      <c r="B1037" s="33" t="s">
        <v>2221</v>
      </c>
      <c r="C1037" s="32" t="s">
        <v>1</v>
      </c>
      <c r="D1037" s="32" t="s">
        <v>3005</v>
      </c>
      <c r="E1037" s="34">
        <f t="shared" si="83"/>
        <v>28.91</v>
      </c>
      <c r="F1037" s="35" t="s">
        <v>18</v>
      </c>
      <c r="G1037" s="34">
        <f t="shared" si="82"/>
        <v>113.4</v>
      </c>
      <c r="H1037" s="36">
        <f t="shared" si="81"/>
        <v>141.75</v>
      </c>
      <c r="I1037" s="36">
        <f t="shared" ref="I1037:I1100" si="84">ROUND(E1037*H1037,2)</f>
        <v>4097.99</v>
      </c>
      <c r="J1037" s="29" t="s">
        <v>3622</v>
      </c>
      <c r="K1037" s="37">
        <v>113.4</v>
      </c>
      <c r="M1037" s="38">
        <v>113.4</v>
      </c>
      <c r="N1037" s="39">
        <f t="shared" ref="N1037:N1100" si="85">ROUND(H1037/G1037,3)-1</f>
        <v>0.25</v>
      </c>
      <c r="S1037" s="13">
        <v>28.91</v>
      </c>
    </row>
    <row r="1038" spans="1:19" ht="45" x14ac:dyDescent="0.25">
      <c r="A1038" s="32" t="s">
        <v>1084</v>
      </c>
      <c r="B1038" s="33" t="s">
        <v>2222</v>
      </c>
      <c r="C1038" s="32" t="s">
        <v>1</v>
      </c>
      <c r="D1038" s="32" t="s">
        <v>3006</v>
      </c>
      <c r="E1038" s="34">
        <f t="shared" si="83"/>
        <v>255.47</v>
      </c>
      <c r="F1038" s="35" t="s">
        <v>18</v>
      </c>
      <c r="G1038" s="34">
        <f t="shared" si="82"/>
        <v>103.04</v>
      </c>
      <c r="H1038" s="36">
        <f t="shared" si="81"/>
        <v>128.80000000000001</v>
      </c>
      <c r="I1038" s="36">
        <f t="shared" si="84"/>
        <v>32904.54</v>
      </c>
      <c r="J1038" s="29" t="s">
        <v>3622</v>
      </c>
      <c r="K1038" s="37">
        <v>103.04</v>
      </c>
      <c r="M1038" s="38">
        <v>103.04</v>
      </c>
      <c r="N1038" s="39">
        <f t="shared" si="85"/>
        <v>0.25</v>
      </c>
      <c r="S1038" s="13">
        <v>255.47</v>
      </c>
    </row>
    <row r="1039" spans="1:19" ht="22.5" x14ac:dyDescent="0.25">
      <c r="A1039" s="32" t="s">
        <v>1085</v>
      </c>
      <c r="B1039" s="33" t="s">
        <v>2223</v>
      </c>
      <c r="C1039" s="32" t="s">
        <v>1</v>
      </c>
      <c r="D1039" s="32" t="s">
        <v>3007</v>
      </c>
      <c r="E1039" s="34">
        <f t="shared" si="83"/>
        <v>408.47</v>
      </c>
      <c r="F1039" s="35" t="s">
        <v>18</v>
      </c>
      <c r="G1039" s="34">
        <f t="shared" si="82"/>
        <v>13.93</v>
      </c>
      <c r="H1039" s="36">
        <f t="shared" si="81"/>
        <v>17.41</v>
      </c>
      <c r="I1039" s="36">
        <f t="shared" si="84"/>
        <v>7111.46</v>
      </c>
      <c r="J1039" s="29" t="s">
        <v>3622</v>
      </c>
      <c r="K1039" s="37">
        <v>13.93</v>
      </c>
      <c r="M1039" s="38">
        <v>13.93</v>
      </c>
      <c r="N1039" s="39">
        <f t="shared" si="85"/>
        <v>0.25</v>
      </c>
      <c r="S1039" s="13">
        <v>408.47</v>
      </c>
    </row>
    <row r="1040" spans="1:19" ht="22.5" x14ac:dyDescent="0.25">
      <c r="A1040" s="32" t="s">
        <v>1086</v>
      </c>
      <c r="B1040" s="33" t="s">
        <v>2224</v>
      </c>
      <c r="C1040" s="32" t="s">
        <v>1</v>
      </c>
      <c r="D1040" s="32" t="s">
        <v>3008</v>
      </c>
      <c r="E1040" s="34">
        <f t="shared" si="83"/>
        <v>83.27</v>
      </c>
      <c r="F1040" s="35" t="s">
        <v>18</v>
      </c>
      <c r="G1040" s="34">
        <f t="shared" si="82"/>
        <v>68.28</v>
      </c>
      <c r="H1040" s="36">
        <f t="shared" si="81"/>
        <v>85.35</v>
      </c>
      <c r="I1040" s="36">
        <f t="shared" si="84"/>
        <v>7107.09</v>
      </c>
      <c r="J1040" s="29" t="s">
        <v>3622</v>
      </c>
      <c r="K1040" s="37">
        <v>68.28</v>
      </c>
      <c r="M1040" s="38">
        <v>68.28</v>
      </c>
      <c r="N1040" s="39">
        <f t="shared" si="85"/>
        <v>0.25</v>
      </c>
      <c r="S1040" s="13">
        <v>83.27</v>
      </c>
    </row>
    <row r="1041" spans="1:19" ht="22.5" x14ac:dyDescent="0.25">
      <c r="A1041" s="32" t="s">
        <v>1087</v>
      </c>
      <c r="B1041" s="33" t="s">
        <v>2225</v>
      </c>
      <c r="C1041" s="32" t="s">
        <v>1</v>
      </c>
      <c r="D1041" s="32" t="s">
        <v>3009</v>
      </c>
      <c r="E1041" s="34">
        <f t="shared" si="83"/>
        <v>209.3</v>
      </c>
      <c r="F1041" s="35" t="s">
        <v>18</v>
      </c>
      <c r="G1041" s="34">
        <f t="shared" si="82"/>
        <v>22.93</v>
      </c>
      <c r="H1041" s="36">
        <f t="shared" ref="H1041:H1104" si="86">ROUND(G1041*(1+I$5),2)</f>
        <v>28.66</v>
      </c>
      <c r="I1041" s="36">
        <f t="shared" si="84"/>
        <v>5998.54</v>
      </c>
      <c r="J1041" s="29" t="s">
        <v>3622</v>
      </c>
      <c r="K1041" s="37">
        <v>22.93</v>
      </c>
      <c r="M1041" s="38">
        <v>22.93</v>
      </c>
      <c r="N1041" s="39">
        <f t="shared" si="85"/>
        <v>0.25</v>
      </c>
      <c r="S1041" s="13">
        <v>209.3</v>
      </c>
    </row>
    <row r="1042" spans="1:19" ht="22.5" x14ac:dyDescent="0.25">
      <c r="A1042" s="32" t="s">
        <v>1088</v>
      </c>
      <c r="B1042" s="33" t="s">
        <v>2226</v>
      </c>
      <c r="C1042" s="32" t="s">
        <v>1</v>
      </c>
      <c r="D1042" s="32" t="s">
        <v>3010</v>
      </c>
      <c r="E1042" s="34">
        <f t="shared" si="83"/>
        <v>556.72</v>
      </c>
      <c r="F1042" s="35" t="s">
        <v>18</v>
      </c>
      <c r="G1042" s="34">
        <f t="shared" si="82"/>
        <v>4.8</v>
      </c>
      <c r="H1042" s="36">
        <f t="shared" si="86"/>
        <v>6</v>
      </c>
      <c r="I1042" s="36">
        <f t="shared" si="84"/>
        <v>3340.32</v>
      </c>
      <c r="J1042" s="29" t="s">
        <v>3622</v>
      </c>
      <c r="K1042" s="37">
        <v>4.8</v>
      </c>
      <c r="M1042" s="38">
        <v>4.8</v>
      </c>
      <c r="N1042" s="39">
        <f t="shared" si="85"/>
        <v>0.25</v>
      </c>
      <c r="S1042" s="13">
        <v>556.72</v>
      </c>
    </row>
    <row r="1043" spans="1:19" ht="33.75" x14ac:dyDescent="0.25">
      <c r="A1043" s="32" t="s">
        <v>1089</v>
      </c>
      <c r="B1043" s="33" t="s">
        <v>2227</v>
      </c>
      <c r="C1043" s="32" t="s">
        <v>1</v>
      </c>
      <c r="D1043" s="32" t="s">
        <v>3011</v>
      </c>
      <c r="E1043" s="34">
        <f t="shared" si="83"/>
        <v>556.72</v>
      </c>
      <c r="F1043" s="35" t="s">
        <v>18</v>
      </c>
      <c r="G1043" s="34">
        <f t="shared" si="82"/>
        <v>54.78</v>
      </c>
      <c r="H1043" s="36">
        <f t="shared" si="86"/>
        <v>68.48</v>
      </c>
      <c r="I1043" s="36">
        <f t="shared" si="84"/>
        <v>38124.19</v>
      </c>
      <c r="J1043" s="29" t="s">
        <v>3622</v>
      </c>
      <c r="K1043" s="37">
        <v>54.78</v>
      </c>
      <c r="M1043" s="38">
        <v>54.78</v>
      </c>
      <c r="N1043" s="39">
        <f t="shared" si="85"/>
        <v>0.25</v>
      </c>
      <c r="S1043" s="13">
        <v>556.72</v>
      </c>
    </row>
    <row r="1044" spans="1:19" ht="22.5" x14ac:dyDescent="0.25">
      <c r="A1044" s="32" t="s">
        <v>1090</v>
      </c>
      <c r="B1044" s="33" t="s">
        <v>2228</v>
      </c>
      <c r="C1044" s="32" t="s">
        <v>1</v>
      </c>
      <c r="D1044" s="32" t="s">
        <v>3012</v>
      </c>
      <c r="E1044" s="34">
        <f t="shared" si="83"/>
        <v>408.47</v>
      </c>
      <c r="F1044" s="35" t="s">
        <v>18</v>
      </c>
      <c r="G1044" s="34">
        <f t="shared" si="82"/>
        <v>19.64</v>
      </c>
      <c r="H1044" s="36">
        <f t="shared" si="86"/>
        <v>24.55</v>
      </c>
      <c r="I1044" s="36">
        <f t="shared" si="84"/>
        <v>10027.94</v>
      </c>
      <c r="J1044" s="29" t="s">
        <v>3622</v>
      </c>
      <c r="K1044" s="37">
        <v>19.64</v>
      </c>
      <c r="M1044" s="38">
        <v>19.64</v>
      </c>
      <c r="N1044" s="39">
        <f t="shared" si="85"/>
        <v>0.25</v>
      </c>
      <c r="S1044" s="13">
        <v>408.47</v>
      </c>
    </row>
    <row r="1045" spans="1:19" ht="22.5" x14ac:dyDescent="0.25">
      <c r="A1045" s="32" t="s">
        <v>1091</v>
      </c>
      <c r="B1045" s="33" t="s">
        <v>2230</v>
      </c>
      <c r="C1045" s="32" t="s">
        <v>1</v>
      </c>
      <c r="D1045" s="32" t="s">
        <v>3014</v>
      </c>
      <c r="E1045" s="34">
        <f t="shared" si="83"/>
        <v>264.89999999999998</v>
      </c>
      <c r="F1045" s="35" t="s">
        <v>18</v>
      </c>
      <c r="G1045" s="34">
        <f t="shared" si="82"/>
        <v>16.510000000000002</v>
      </c>
      <c r="H1045" s="36">
        <f t="shared" si="86"/>
        <v>20.64</v>
      </c>
      <c r="I1045" s="36">
        <f t="shared" si="84"/>
        <v>5467.54</v>
      </c>
      <c r="J1045" s="29" t="s">
        <v>3622</v>
      </c>
      <c r="K1045" s="37">
        <v>16.510000000000002</v>
      </c>
      <c r="M1045" s="38">
        <v>16.510000000000002</v>
      </c>
      <c r="N1045" s="39">
        <f t="shared" si="85"/>
        <v>0.25</v>
      </c>
      <c r="S1045" s="13">
        <v>264.89999999999998</v>
      </c>
    </row>
    <row r="1046" spans="1:19" x14ac:dyDescent="0.25">
      <c r="A1046" s="32" t="s">
        <v>1092</v>
      </c>
      <c r="B1046" s="33" t="s">
        <v>2235</v>
      </c>
      <c r="C1046" s="32" t="s">
        <v>2930</v>
      </c>
      <c r="D1046" s="32" t="s">
        <v>3019</v>
      </c>
      <c r="E1046" s="34">
        <f t="shared" si="83"/>
        <v>4</v>
      </c>
      <c r="F1046" s="35" t="s">
        <v>22</v>
      </c>
      <c r="G1046" s="34">
        <f t="shared" si="82"/>
        <v>1036.69</v>
      </c>
      <c r="H1046" s="36">
        <f t="shared" si="86"/>
        <v>1295.8599999999999</v>
      </c>
      <c r="I1046" s="36">
        <f t="shared" si="84"/>
        <v>5183.4399999999996</v>
      </c>
      <c r="J1046" s="29" t="s">
        <v>3622</v>
      </c>
      <c r="K1046" s="37">
        <v>1036.69</v>
      </c>
      <c r="M1046" s="38">
        <v>1036.69</v>
      </c>
      <c r="N1046" s="39">
        <f t="shared" si="85"/>
        <v>0.25</v>
      </c>
      <c r="S1046" s="13">
        <v>4</v>
      </c>
    </row>
    <row r="1047" spans="1:19" ht="45" x14ac:dyDescent="0.25">
      <c r="A1047" s="32" t="s">
        <v>1093</v>
      </c>
      <c r="B1047" s="33" t="s">
        <v>2236</v>
      </c>
      <c r="C1047" s="32" t="s">
        <v>1</v>
      </c>
      <c r="D1047" s="32" t="s">
        <v>3020</v>
      </c>
      <c r="E1047" s="34">
        <f t="shared" si="83"/>
        <v>6</v>
      </c>
      <c r="F1047" s="35" t="s">
        <v>22</v>
      </c>
      <c r="G1047" s="34">
        <f t="shared" si="82"/>
        <v>1083.48</v>
      </c>
      <c r="H1047" s="36">
        <f t="shared" si="86"/>
        <v>1354.35</v>
      </c>
      <c r="I1047" s="36">
        <f t="shared" si="84"/>
        <v>8126.1</v>
      </c>
      <c r="J1047" s="29" t="s">
        <v>3622</v>
      </c>
      <c r="K1047" s="37">
        <v>1083.48</v>
      </c>
      <c r="M1047" s="38">
        <v>1083.48</v>
      </c>
      <c r="N1047" s="39">
        <f t="shared" si="85"/>
        <v>0.25</v>
      </c>
      <c r="S1047" s="13">
        <v>6</v>
      </c>
    </row>
    <row r="1048" spans="1:19" ht="45" x14ac:dyDescent="0.25">
      <c r="A1048" s="32" t="s">
        <v>1094</v>
      </c>
      <c r="B1048" s="33" t="s">
        <v>2236</v>
      </c>
      <c r="C1048" s="32" t="s">
        <v>1</v>
      </c>
      <c r="D1048" s="32" t="s">
        <v>3020</v>
      </c>
      <c r="E1048" s="34">
        <f t="shared" si="83"/>
        <v>2</v>
      </c>
      <c r="F1048" s="35" t="s">
        <v>22</v>
      </c>
      <c r="G1048" s="34">
        <f t="shared" si="82"/>
        <v>1083.48</v>
      </c>
      <c r="H1048" s="36">
        <f t="shared" si="86"/>
        <v>1354.35</v>
      </c>
      <c r="I1048" s="36">
        <f t="shared" si="84"/>
        <v>2708.7</v>
      </c>
      <c r="J1048" s="29" t="s">
        <v>3622</v>
      </c>
      <c r="K1048" s="37">
        <v>1083.48</v>
      </c>
      <c r="M1048" s="38">
        <v>1083.48</v>
      </c>
      <c r="N1048" s="39">
        <f t="shared" si="85"/>
        <v>0.25</v>
      </c>
      <c r="S1048" s="13">
        <v>2</v>
      </c>
    </row>
    <row r="1049" spans="1:19" ht="45" x14ac:dyDescent="0.25">
      <c r="A1049" s="32" t="s">
        <v>1095</v>
      </c>
      <c r="B1049" s="33" t="s">
        <v>2231</v>
      </c>
      <c r="C1049" s="32" t="s">
        <v>1</v>
      </c>
      <c r="D1049" s="32" t="s">
        <v>3015</v>
      </c>
      <c r="E1049" s="34">
        <f t="shared" si="83"/>
        <v>4</v>
      </c>
      <c r="F1049" s="35" t="s">
        <v>18</v>
      </c>
      <c r="G1049" s="34">
        <f t="shared" si="82"/>
        <v>573.53</v>
      </c>
      <c r="H1049" s="36">
        <f t="shared" si="86"/>
        <v>716.91</v>
      </c>
      <c r="I1049" s="36">
        <f t="shared" si="84"/>
        <v>2867.64</v>
      </c>
      <c r="J1049" s="29" t="s">
        <v>3622</v>
      </c>
      <c r="K1049" s="37">
        <v>573.53</v>
      </c>
      <c r="M1049" s="38">
        <v>573.53</v>
      </c>
      <c r="N1049" s="39">
        <f t="shared" si="85"/>
        <v>0.25</v>
      </c>
      <c r="S1049" s="13">
        <v>4</v>
      </c>
    </row>
    <row r="1050" spans="1:19" ht="45" x14ac:dyDescent="0.25">
      <c r="A1050" s="32" t="s">
        <v>1096</v>
      </c>
      <c r="B1050" s="33" t="s">
        <v>2232</v>
      </c>
      <c r="C1050" s="32" t="s">
        <v>1</v>
      </c>
      <c r="D1050" s="32" t="s">
        <v>3016</v>
      </c>
      <c r="E1050" s="34">
        <f t="shared" si="83"/>
        <v>1</v>
      </c>
      <c r="F1050" s="35" t="s">
        <v>18</v>
      </c>
      <c r="G1050" s="34">
        <f t="shared" si="82"/>
        <v>301.26</v>
      </c>
      <c r="H1050" s="36">
        <f t="shared" si="86"/>
        <v>376.58</v>
      </c>
      <c r="I1050" s="36">
        <f t="shared" si="84"/>
        <v>376.58</v>
      </c>
      <c r="J1050" s="29" t="s">
        <v>3622</v>
      </c>
      <c r="K1050" s="37">
        <v>301.26</v>
      </c>
      <c r="M1050" s="38">
        <v>301.26</v>
      </c>
      <c r="N1050" s="39">
        <f t="shared" si="85"/>
        <v>0.25</v>
      </c>
      <c r="S1050" s="13">
        <v>1</v>
      </c>
    </row>
    <row r="1051" spans="1:19" ht="45" x14ac:dyDescent="0.25">
      <c r="A1051" s="32" t="s">
        <v>1097</v>
      </c>
      <c r="B1051" s="33" t="s">
        <v>2233</v>
      </c>
      <c r="C1051" s="32" t="s">
        <v>1</v>
      </c>
      <c r="D1051" s="32" t="s">
        <v>3017</v>
      </c>
      <c r="E1051" s="34">
        <f t="shared" si="83"/>
        <v>10</v>
      </c>
      <c r="F1051" s="35" t="s">
        <v>18</v>
      </c>
      <c r="G1051" s="34">
        <f t="shared" si="82"/>
        <v>334.95</v>
      </c>
      <c r="H1051" s="36">
        <f t="shared" si="86"/>
        <v>418.69</v>
      </c>
      <c r="I1051" s="36">
        <f t="shared" si="84"/>
        <v>4186.8999999999996</v>
      </c>
      <c r="J1051" s="29" t="s">
        <v>3622</v>
      </c>
      <c r="K1051" s="37">
        <v>334.95</v>
      </c>
      <c r="M1051" s="38">
        <v>334.95</v>
      </c>
      <c r="N1051" s="39">
        <f t="shared" si="85"/>
        <v>0.25</v>
      </c>
      <c r="S1051" s="13">
        <v>10</v>
      </c>
    </row>
    <row r="1052" spans="1:19" ht="25.5" customHeight="1" x14ac:dyDescent="0.25">
      <c r="A1052" s="32" t="s">
        <v>1098</v>
      </c>
      <c r="B1052" s="33" t="s">
        <v>2239</v>
      </c>
      <c r="C1052" s="32" t="s">
        <v>2</v>
      </c>
      <c r="D1052" s="32" t="s">
        <v>3023</v>
      </c>
      <c r="E1052" s="34">
        <f t="shared" si="83"/>
        <v>4</v>
      </c>
      <c r="F1052" s="35" t="s">
        <v>18</v>
      </c>
      <c r="G1052" s="34">
        <f t="shared" si="82"/>
        <v>385.13</v>
      </c>
      <c r="H1052" s="36">
        <f t="shared" si="86"/>
        <v>481.41</v>
      </c>
      <c r="I1052" s="36">
        <f t="shared" si="84"/>
        <v>1925.64</v>
      </c>
      <c r="J1052" s="29" t="s">
        <v>3622</v>
      </c>
      <c r="K1052" s="37">
        <v>385.13</v>
      </c>
      <c r="M1052" s="38">
        <v>385.13</v>
      </c>
      <c r="N1052" s="39">
        <f t="shared" si="85"/>
        <v>0.25</v>
      </c>
      <c r="S1052" s="13">
        <v>4</v>
      </c>
    </row>
    <row r="1053" spans="1:19" x14ac:dyDescent="0.25">
      <c r="A1053" s="32" t="s">
        <v>1099</v>
      </c>
      <c r="B1053" s="33" t="s">
        <v>2241</v>
      </c>
      <c r="C1053" s="32" t="s">
        <v>2930</v>
      </c>
      <c r="D1053" s="32" t="s">
        <v>3025</v>
      </c>
      <c r="E1053" s="34">
        <f t="shared" si="83"/>
        <v>71.180000000000007</v>
      </c>
      <c r="F1053" s="35" t="s">
        <v>24</v>
      </c>
      <c r="G1053" s="34">
        <f t="shared" ref="G1053:G1116" si="87">ROUND(K1053*(100%-I$7),2)</f>
        <v>111.82</v>
      </c>
      <c r="H1053" s="36">
        <f t="shared" si="86"/>
        <v>139.78</v>
      </c>
      <c r="I1053" s="36">
        <f t="shared" si="84"/>
        <v>9949.5400000000009</v>
      </c>
      <c r="J1053" s="29" t="s">
        <v>3622</v>
      </c>
      <c r="K1053" s="37">
        <v>111.82</v>
      </c>
      <c r="M1053" s="38">
        <v>111.82</v>
      </c>
      <c r="N1053" s="39">
        <f t="shared" si="85"/>
        <v>0.25</v>
      </c>
      <c r="S1053" s="13">
        <v>71.180000000000007</v>
      </c>
    </row>
    <row r="1054" spans="1:19" ht="22.5" x14ac:dyDescent="0.25">
      <c r="A1054" s="32" t="s">
        <v>1100</v>
      </c>
      <c r="B1054" s="33" t="s">
        <v>2219</v>
      </c>
      <c r="C1054" s="32" t="s">
        <v>1</v>
      </c>
      <c r="D1054" s="32" t="s">
        <v>3003</v>
      </c>
      <c r="E1054" s="34">
        <f t="shared" si="83"/>
        <v>14.24</v>
      </c>
      <c r="F1054" s="35" t="s">
        <v>18</v>
      </c>
      <c r="G1054" s="34">
        <f t="shared" si="87"/>
        <v>668.07</v>
      </c>
      <c r="H1054" s="36">
        <f t="shared" si="86"/>
        <v>835.09</v>
      </c>
      <c r="I1054" s="36">
        <f t="shared" si="84"/>
        <v>11891.68</v>
      </c>
      <c r="J1054" s="29" t="s">
        <v>3622</v>
      </c>
      <c r="K1054" s="37">
        <v>668.07</v>
      </c>
      <c r="M1054" s="38">
        <v>668.07</v>
      </c>
      <c r="N1054" s="39">
        <f t="shared" si="85"/>
        <v>0.25</v>
      </c>
      <c r="S1054" s="13">
        <v>14.24</v>
      </c>
    </row>
    <row r="1055" spans="1:19" x14ac:dyDescent="0.25">
      <c r="A1055" s="32" t="s">
        <v>1101</v>
      </c>
      <c r="B1055" s="33" t="s">
        <v>2242</v>
      </c>
      <c r="C1055" s="32" t="s">
        <v>2930</v>
      </c>
      <c r="D1055" s="32" t="s">
        <v>3026</v>
      </c>
      <c r="E1055" s="34">
        <f t="shared" si="83"/>
        <v>2</v>
      </c>
      <c r="F1055" s="35" t="s">
        <v>18</v>
      </c>
      <c r="G1055" s="34">
        <f t="shared" si="87"/>
        <v>536.01</v>
      </c>
      <c r="H1055" s="36">
        <f t="shared" si="86"/>
        <v>670.01</v>
      </c>
      <c r="I1055" s="36">
        <f t="shared" si="84"/>
        <v>1340.02</v>
      </c>
      <c r="J1055" s="29" t="s">
        <v>3622</v>
      </c>
      <c r="K1055" s="37">
        <v>536.01</v>
      </c>
      <c r="M1055" s="38">
        <v>536.01</v>
      </c>
      <c r="N1055" s="39">
        <f t="shared" si="85"/>
        <v>0.25</v>
      </c>
      <c r="S1055" s="13">
        <v>2</v>
      </c>
    </row>
    <row r="1056" spans="1:19" x14ac:dyDescent="0.25">
      <c r="A1056" s="32" t="s">
        <v>1102</v>
      </c>
      <c r="B1056" s="33" t="s">
        <v>2243</v>
      </c>
      <c r="C1056" s="32" t="s">
        <v>2930</v>
      </c>
      <c r="D1056" s="32" t="s">
        <v>3027</v>
      </c>
      <c r="E1056" s="34">
        <f t="shared" si="83"/>
        <v>14.24</v>
      </c>
      <c r="F1056" s="35" t="s">
        <v>18</v>
      </c>
      <c r="G1056" s="34">
        <f t="shared" si="87"/>
        <v>308.92</v>
      </c>
      <c r="H1056" s="36">
        <f t="shared" si="86"/>
        <v>386.15</v>
      </c>
      <c r="I1056" s="36">
        <f t="shared" si="84"/>
        <v>5498.78</v>
      </c>
      <c r="J1056" s="29" t="s">
        <v>3622</v>
      </c>
      <c r="K1056" s="37">
        <v>308.92</v>
      </c>
      <c r="M1056" s="38">
        <v>308.92</v>
      </c>
      <c r="N1056" s="39">
        <f t="shared" si="85"/>
        <v>0.25</v>
      </c>
      <c r="S1056" s="13">
        <v>14.24</v>
      </c>
    </row>
    <row r="1057" spans="1:19" ht="22.5" x14ac:dyDescent="0.25">
      <c r="A1057" s="32" t="s">
        <v>1103</v>
      </c>
      <c r="B1057" s="33" t="s">
        <v>2244</v>
      </c>
      <c r="C1057" s="32" t="s">
        <v>1</v>
      </c>
      <c r="D1057" s="32" t="s">
        <v>3028</v>
      </c>
      <c r="E1057" s="34">
        <f t="shared" si="83"/>
        <v>301.10000000000002</v>
      </c>
      <c r="F1057" s="35" t="s">
        <v>18</v>
      </c>
      <c r="G1057" s="34">
        <f t="shared" si="87"/>
        <v>120.36</v>
      </c>
      <c r="H1057" s="36">
        <f t="shared" si="86"/>
        <v>150.44999999999999</v>
      </c>
      <c r="I1057" s="36">
        <f t="shared" si="84"/>
        <v>45300.5</v>
      </c>
      <c r="J1057" s="29" t="s">
        <v>3622</v>
      </c>
      <c r="K1057" s="37">
        <v>120.36</v>
      </c>
      <c r="M1057" s="38">
        <v>120.36</v>
      </c>
      <c r="N1057" s="39">
        <f t="shared" si="85"/>
        <v>0.25</v>
      </c>
      <c r="S1057" s="13">
        <v>301.10000000000002</v>
      </c>
    </row>
    <row r="1058" spans="1:19" ht="22.5" x14ac:dyDescent="0.25">
      <c r="A1058" s="32" t="s">
        <v>1104</v>
      </c>
      <c r="B1058" s="33" t="s">
        <v>2245</v>
      </c>
      <c r="C1058" s="32" t="s">
        <v>1</v>
      </c>
      <c r="D1058" s="32" t="s">
        <v>3029</v>
      </c>
      <c r="E1058" s="34">
        <f t="shared" si="83"/>
        <v>30.84</v>
      </c>
      <c r="F1058" s="35" t="s">
        <v>24</v>
      </c>
      <c r="G1058" s="34">
        <f t="shared" si="87"/>
        <v>25.16</v>
      </c>
      <c r="H1058" s="36">
        <f t="shared" si="86"/>
        <v>31.45</v>
      </c>
      <c r="I1058" s="36">
        <f t="shared" si="84"/>
        <v>969.92</v>
      </c>
      <c r="J1058" s="29" t="s">
        <v>3622</v>
      </c>
      <c r="K1058" s="37">
        <v>25.16</v>
      </c>
      <c r="M1058" s="38">
        <v>25.16</v>
      </c>
      <c r="N1058" s="39">
        <f t="shared" si="85"/>
        <v>0.25</v>
      </c>
      <c r="S1058" s="13">
        <v>30.84</v>
      </c>
    </row>
    <row r="1059" spans="1:19" ht="33.75" x14ac:dyDescent="0.25">
      <c r="A1059" s="32" t="s">
        <v>1105</v>
      </c>
      <c r="B1059" s="33" t="s">
        <v>2253</v>
      </c>
      <c r="C1059" s="32" t="s">
        <v>1</v>
      </c>
      <c r="D1059" s="32" t="s">
        <v>3037</v>
      </c>
      <c r="E1059" s="34">
        <f t="shared" si="83"/>
        <v>12</v>
      </c>
      <c r="F1059" s="35" t="s">
        <v>22</v>
      </c>
      <c r="G1059" s="34">
        <f t="shared" si="87"/>
        <v>6.93</v>
      </c>
      <c r="H1059" s="36">
        <f t="shared" si="86"/>
        <v>8.66</v>
      </c>
      <c r="I1059" s="36">
        <f t="shared" si="84"/>
        <v>103.92</v>
      </c>
      <c r="J1059" s="29" t="s">
        <v>3622</v>
      </c>
      <c r="K1059" s="37">
        <v>6.93</v>
      </c>
      <c r="M1059" s="38">
        <v>6.93</v>
      </c>
      <c r="N1059" s="39">
        <f t="shared" si="85"/>
        <v>0.25</v>
      </c>
      <c r="S1059" s="13">
        <v>12</v>
      </c>
    </row>
    <row r="1060" spans="1:19" ht="22.5" x14ac:dyDescent="0.25">
      <c r="A1060" s="32" t="s">
        <v>1106</v>
      </c>
      <c r="B1060" s="33" t="s">
        <v>2564</v>
      </c>
      <c r="C1060" s="32" t="s">
        <v>1</v>
      </c>
      <c r="D1060" s="32" t="s">
        <v>3344</v>
      </c>
      <c r="E1060" s="34">
        <f t="shared" ref="E1060:E1123" si="88">S1060</f>
        <v>7</v>
      </c>
      <c r="F1060" s="35" t="s">
        <v>22</v>
      </c>
      <c r="G1060" s="34">
        <f t="shared" si="87"/>
        <v>10.81</v>
      </c>
      <c r="H1060" s="36">
        <f t="shared" si="86"/>
        <v>13.51</v>
      </c>
      <c r="I1060" s="36">
        <f t="shared" si="84"/>
        <v>94.57</v>
      </c>
      <c r="J1060" s="29" t="s">
        <v>3622</v>
      </c>
      <c r="K1060" s="37">
        <v>10.81</v>
      </c>
      <c r="M1060" s="38">
        <v>10.81</v>
      </c>
      <c r="N1060" s="39">
        <f t="shared" si="85"/>
        <v>0.25</v>
      </c>
      <c r="S1060" s="13">
        <v>7</v>
      </c>
    </row>
    <row r="1061" spans="1:19" ht="22.5" x14ac:dyDescent="0.25">
      <c r="A1061" s="32" t="s">
        <v>1107</v>
      </c>
      <c r="B1061" s="33" t="s">
        <v>2565</v>
      </c>
      <c r="C1061" s="32" t="s">
        <v>1</v>
      </c>
      <c r="D1061" s="32" t="s">
        <v>3345</v>
      </c>
      <c r="E1061" s="34">
        <f t="shared" si="88"/>
        <v>10</v>
      </c>
      <c r="F1061" s="35" t="s">
        <v>22</v>
      </c>
      <c r="G1061" s="34">
        <f t="shared" si="87"/>
        <v>13.07</v>
      </c>
      <c r="H1061" s="36">
        <f t="shared" si="86"/>
        <v>16.34</v>
      </c>
      <c r="I1061" s="36">
        <f t="shared" si="84"/>
        <v>163.4</v>
      </c>
      <c r="J1061" s="29" t="s">
        <v>3622</v>
      </c>
      <c r="K1061" s="37">
        <v>13.07</v>
      </c>
      <c r="M1061" s="38">
        <v>13.07</v>
      </c>
      <c r="N1061" s="39">
        <f t="shared" si="85"/>
        <v>0.25</v>
      </c>
      <c r="S1061" s="13">
        <v>10</v>
      </c>
    </row>
    <row r="1062" spans="1:19" ht="33.75" x14ac:dyDescent="0.25">
      <c r="A1062" s="32" t="s">
        <v>1108</v>
      </c>
      <c r="B1062" s="33" t="s">
        <v>2259</v>
      </c>
      <c r="C1062" s="32" t="s">
        <v>1</v>
      </c>
      <c r="D1062" s="32" t="s">
        <v>3043</v>
      </c>
      <c r="E1062" s="34">
        <f t="shared" si="88"/>
        <v>1</v>
      </c>
      <c r="F1062" s="35" t="s">
        <v>22</v>
      </c>
      <c r="G1062" s="34">
        <f t="shared" si="87"/>
        <v>21.93</v>
      </c>
      <c r="H1062" s="36">
        <f t="shared" si="86"/>
        <v>27.41</v>
      </c>
      <c r="I1062" s="36">
        <f t="shared" si="84"/>
        <v>27.41</v>
      </c>
      <c r="J1062" s="29" t="s">
        <v>3622</v>
      </c>
      <c r="K1062" s="37">
        <v>21.93</v>
      </c>
      <c r="M1062" s="38">
        <v>21.93</v>
      </c>
      <c r="N1062" s="39">
        <f t="shared" si="85"/>
        <v>0.25</v>
      </c>
      <c r="S1062" s="13">
        <v>1</v>
      </c>
    </row>
    <row r="1063" spans="1:19" ht="22.5" x14ac:dyDescent="0.25">
      <c r="A1063" s="32" t="s">
        <v>1109</v>
      </c>
      <c r="B1063" s="33" t="s">
        <v>2251</v>
      </c>
      <c r="C1063" s="32" t="s">
        <v>1</v>
      </c>
      <c r="D1063" s="32" t="s">
        <v>3035</v>
      </c>
      <c r="E1063" s="34">
        <f t="shared" si="88"/>
        <v>8</v>
      </c>
      <c r="F1063" s="35" t="s">
        <v>22</v>
      </c>
      <c r="G1063" s="34">
        <f t="shared" si="87"/>
        <v>13.86</v>
      </c>
      <c r="H1063" s="36">
        <f t="shared" si="86"/>
        <v>17.329999999999998</v>
      </c>
      <c r="I1063" s="36">
        <f t="shared" si="84"/>
        <v>138.63999999999999</v>
      </c>
      <c r="J1063" s="29" t="s">
        <v>3622</v>
      </c>
      <c r="K1063" s="37">
        <v>13.86</v>
      </c>
      <c r="M1063" s="38">
        <v>13.86</v>
      </c>
      <c r="N1063" s="39">
        <f t="shared" si="85"/>
        <v>0.25</v>
      </c>
      <c r="S1063" s="13">
        <v>8</v>
      </c>
    </row>
    <row r="1064" spans="1:19" ht="22.5" x14ac:dyDescent="0.25">
      <c r="A1064" s="32" t="s">
        <v>1110</v>
      </c>
      <c r="B1064" s="33" t="s">
        <v>2248</v>
      </c>
      <c r="C1064" s="32" t="s">
        <v>1</v>
      </c>
      <c r="D1064" s="32" t="s">
        <v>3032</v>
      </c>
      <c r="E1064" s="34">
        <f t="shared" si="88"/>
        <v>6</v>
      </c>
      <c r="F1064" s="35" t="s">
        <v>22</v>
      </c>
      <c r="G1064" s="34">
        <f t="shared" si="87"/>
        <v>90.49</v>
      </c>
      <c r="H1064" s="36">
        <f t="shared" si="86"/>
        <v>113.11</v>
      </c>
      <c r="I1064" s="36">
        <f t="shared" si="84"/>
        <v>678.66</v>
      </c>
      <c r="J1064" s="29" t="s">
        <v>3622</v>
      </c>
      <c r="K1064" s="37">
        <v>90.49</v>
      </c>
      <c r="M1064" s="38">
        <v>90.49</v>
      </c>
      <c r="N1064" s="39">
        <f t="shared" si="85"/>
        <v>0.25</v>
      </c>
      <c r="S1064" s="13">
        <v>6</v>
      </c>
    </row>
    <row r="1065" spans="1:19" ht="22.5" x14ac:dyDescent="0.25">
      <c r="A1065" s="32" t="s">
        <v>1111</v>
      </c>
      <c r="B1065" s="33" t="s">
        <v>2262</v>
      </c>
      <c r="C1065" s="32" t="s">
        <v>1</v>
      </c>
      <c r="D1065" s="32" t="s">
        <v>3046</v>
      </c>
      <c r="E1065" s="34">
        <f t="shared" si="88"/>
        <v>9.9499999999999993</v>
      </c>
      <c r="F1065" s="35" t="s">
        <v>24</v>
      </c>
      <c r="G1065" s="34">
        <f t="shared" si="87"/>
        <v>22.84</v>
      </c>
      <c r="H1065" s="36">
        <f t="shared" si="86"/>
        <v>28.55</v>
      </c>
      <c r="I1065" s="36">
        <f t="shared" si="84"/>
        <v>284.07</v>
      </c>
      <c r="J1065" s="29" t="s">
        <v>3622</v>
      </c>
      <c r="K1065" s="37">
        <v>22.84</v>
      </c>
      <c r="M1065" s="38">
        <v>22.84</v>
      </c>
      <c r="N1065" s="39">
        <f t="shared" si="85"/>
        <v>0.25</v>
      </c>
      <c r="S1065" s="13">
        <v>9.9499999999999993</v>
      </c>
    </row>
    <row r="1066" spans="1:19" ht="22.5" x14ac:dyDescent="0.25">
      <c r="A1066" s="32" t="s">
        <v>1112</v>
      </c>
      <c r="B1066" s="33" t="s">
        <v>2263</v>
      </c>
      <c r="C1066" s="32" t="s">
        <v>1</v>
      </c>
      <c r="D1066" s="32" t="s">
        <v>3047</v>
      </c>
      <c r="E1066" s="34">
        <f t="shared" si="88"/>
        <v>44.38</v>
      </c>
      <c r="F1066" s="35" t="s">
        <v>24</v>
      </c>
      <c r="G1066" s="34">
        <f t="shared" si="87"/>
        <v>28.59</v>
      </c>
      <c r="H1066" s="36">
        <f t="shared" si="86"/>
        <v>35.74</v>
      </c>
      <c r="I1066" s="36">
        <f t="shared" si="84"/>
        <v>1586.14</v>
      </c>
      <c r="J1066" s="29" t="s">
        <v>3622</v>
      </c>
      <c r="K1066" s="37">
        <v>28.59</v>
      </c>
      <c r="M1066" s="38">
        <v>28.59</v>
      </c>
      <c r="N1066" s="39">
        <f t="shared" si="85"/>
        <v>0.25</v>
      </c>
      <c r="S1066" s="13">
        <v>44.38</v>
      </c>
    </row>
    <row r="1067" spans="1:19" ht="22.5" x14ac:dyDescent="0.25">
      <c r="A1067" s="32" t="s">
        <v>1113</v>
      </c>
      <c r="B1067" s="33" t="s">
        <v>2264</v>
      </c>
      <c r="C1067" s="32" t="s">
        <v>1</v>
      </c>
      <c r="D1067" s="32" t="s">
        <v>3048</v>
      </c>
      <c r="E1067" s="34">
        <f t="shared" si="88"/>
        <v>1.2</v>
      </c>
      <c r="F1067" s="35" t="s">
        <v>24</v>
      </c>
      <c r="G1067" s="34">
        <f t="shared" si="87"/>
        <v>35.53</v>
      </c>
      <c r="H1067" s="36">
        <f t="shared" si="86"/>
        <v>44.41</v>
      </c>
      <c r="I1067" s="36">
        <f t="shared" si="84"/>
        <v>53.29</v>
      </c>
      <c r="J1067" s="29" t="s">
        <v>3622</v>
      </c>
      <c r="K1067" s="37">
        <v>35.53</v>
      </c>
      <c r="M1067" s="38">
        <v>35.53</v>
      </c>
      <c r="N1067" s="39">
        <f t="shared" si="85"/>
        <v>0.25</v>
      </c>
      <c r="S1067" s="13">
        <v>1.2</v>
      </c>
    </row>
    <row r="1068" spans="1:19" ht="22.5" x14ac:dyDescent="0.25">
      <c r="A1068" s="32" t="s">
        <v>1114</v>
      </c>
      <c r="B1068" s="33" t="s">
        <v>2265</v>
      </c>
      <c r="C1068" s="32" t="s">
        <v>1</v>
      </c>
      <c r="D1068" s="32" t="s">
        <v>3049</v>
      </c>
      <c r="E1068" s="34">
        <f t="shared" si="88"/>
        <v>26.3</v>
      </c>
      <c r="F1068" s="35" t="s">
        <v>24</v>
      </c>
      <c r="G1068" s="34">
        <f t="shared" si="87"/>
        <v>39.82</v>
      </c>
      <c r="H1068" s="36">
        <f t="shared" si="86"/>
        <v>49.78</v>
      </c>
      <c r="I1068" s="36">
        <f t="shared" si="84"/>
        <v>1309.21</v>
      </c>
      <c r="J1068" s="29" t="s">
        <v>3622</v>
      </c>
      <c r="K1068" s="37">
        <v>39.82</v>
      </c>
      <c r="M1068" s="38">
        <v>39.82</v>
      </c>
      <c r="N1068" s="39">
        <f t="shared" si="85"/>
        <v>0.25</v>
      </c>
      <c r="S1068" s="13">
        <v>26.3</v>
      </c>
    </row>
    <row r="1069" spans="1:19" ht="22.5" x14ac:dyDescent="0.25">
      <c r="A1069" s="32" t="s">
        <v>1115</v>
      </c>
      <c r="B1069" s="33" t="s">
        <v>2266</v>
      </c>
      <c r="C1069" s="32" t="s">
        <v>1</v>
      </c>
      <c r="D1069" s="32" t="s">
        <v>3050</v>
      </c>
      <c r="E1069" s="34">
        <f t="shared" si="88"/>
        <v>40.130000000000003</v>
      </c>
      <c r="F1069" s="35" t="s">
        <v>24</v>
      </c>
      <c r="G1069" s="34">
        <f t="shared" si="87"/>
        <v>57.27</v>
      </c>
      <c r="H1069" s="36">
        <f t="shared" si="86"/>
        <v>71.59</v>
      </c>
      <c r="I1069" s="36">
        <f t="shared" si="84"/>
        <v>2872.91</v>
      </c>
      <c r="J1069" s="29" t="s">
        <v>3622</v>
      </c>
      <c r="K1069" s="37">
        <v>57.27</v>
      </c>
      <c r="M1069" s="38">
        <v>57.27</v>
      </c>
      <c r="N1069" s="39">
        <f t="shared" si="85"/>
        <v>0.25</v>
      </c>
      <c r="S1069" s="13">
        <v>40.130000000000003</v>
      </c>
    </row>
    <row r="1070" spans="1:19" ht="33.75" x14ac:dyDescent="0.25">
      <c r="A1070" s="32" t="s">
        <v>1116</v>
      </c>
      <c r="B1070" s="33" t="s">
        <v>2270</v>
      </c>
      <c r="C1070" s="32" t="s">
        <v>1</v>
      </c>
      <c r="D1070" s="32" t="s">
        <v>3054</v>
      </c>
      <c r="E1070" s="34">
        <f t="shared" si="88"/>
        <v>2</v>
      </c>
      <c r="F1070" s="35" t="s">
        <v>22</v>
      </c>
      <c r="G1070" s="34">
        <f t="shared" si="87"/>
        <v>15.82</v>
      </c>
      <c r="H1070" s="36">
        <f t="shared" si="86"/>
        <v>19.78</v>
      </c>
      <c r="I1070" s="36">
        <f t="shared" si="84"/>
        <v>39.56</v>
      </c>
      <c r="J1070" s="29" t="s">
        <v>3622</v>
      </c>
      <c r="K1070" s="37">
        <v>15.82</v>
      </c>
      <c r="M1070" s="38">
        <v>15.82</v>
      </c>
      <c r="N1070" s="39">
        <f t="shared" si="85"/>
        <v>0.25</v>
      </c>
      <c r="S1070" s="13">
        <v>2</v>
      </c>
    </row>
    <row r="1071" spans="1:19" ht="33.75" x14ac:dyDescent="0.25">
      <c r="A1071" s="32" t="s">
        <v>1117</v>
      </c>
      <c r="B1071" s="33" t="s">
        <v>2272</v>
      </c>
      <c r="C1071" s="32" t="s">
        <v>1</v>
      </c>
      <c r="D1071" s="32" t="s">
        <v>3056</v>
      </c>
      <c r="E1071" s="34">
        <f t="shared" si="88"/>
        <v>14</v>
      </c>
      <c r="F1071" s="35" t="s">
        <v>22</v>
      </c>
      <c r="G1071" s="34">
        <f t="shared" si="87"/>
        <v>10.69</v>
      </c>
      <c r="H1071" s="36">
        <f t="shared" si="86"/>
        <v>13.36</v>
      </c>
      <c r="I1071" s="36">
        <f t="shared" si="84"/>
        <v>187.04</v>
      </c>
      <c r="J1071" s="29" t="s">
        <v>3622</v>
      </c>
      <c r="K1071" s="37">
        <v>10.69</v>
      </c>
      <c r="M1071" s="38">
        <v>10.69</v>
      </c>
      <c r="N1071" s="39">
        <f t="shared" si="85"/>
        <v>0.25</v>
      </c>
      <c r="S1071" s="13">
        <v>14</v>
      </c>
    </row>
    <row r="1072" spans="1:19" ht="33.75" x14ac:dyDescent="0.25">
      <c r="A1072" s="32" t="s">
        <v>1118</v>
      </c>
      <c r="B1072" s="33" t="s">
        <v>2273</v>
      </c>
      <c r="C1072" s="32" t="s">
        <v>1</v>
      </c>
      <c r="D1072" s="32" t="s">
        <v>3057</v>
      </c>
      <c r="E1072" s="34">
        <f t="shared" si="88"/>
        <v>6</v>
      </c>
      <c r="F1072" s="35" t="s">
        <v>22</v>
      </c>
      <c r="G1072" s="34">
        <f t="shared" si="87"/>
        <v>15.11</v>
      </c>
      <c r="H1072" s="36">
        <f t="shared" si="86"/>
        <v>18.89</v>
      </c>
      <c r="I1072" s="36">
        <f t="shared" si="84"/>
        <v>113.34</v>
      </c>
      <c r="J1072" s="29" t="s">
        <v>3622</v>
      </c>
      <c r="K1072" s="37">
        <v>15.11</v>
      </c>
      <c r="M1072" s="38">
        <v>15.11</v>
      </c>
      <c r="N1072" s="39">
        <f t="shared" si="85"/>
        <v>0.25</v>
      </c>
      <c r="S1072" s="13">
        <v>6</v>
      </c>
    </row>
    <row r="1073" spans="1:19" ht="33.75" x14ac:dyDescent="0.25">
      <c r="A1073" s="32" t="s">
        <v>1119</v>
      </c>
      <c r="B1073" s="33" t="s">
        <v>2275</v>
      </c>
      <c r="C1073" s="32" t="s">
        <v>1</v>
      </c>
      <c r="D1073" s="32" t="s">
        <v>3059</v>
      </c>
      <c r="E1073" s="34">
        <f t="shared" si="88"/>
        <v>4</v>
      </c>
      <c r="F1073" s="35" t="s">
        <v>22</v>
      </c>
      <c r="G1073" s="34">
        <f t="shared" si="87"/>
        <v>27.43</v>
      </c>
      <c r="H1073" s="36">
        <f t="shared" si="86"/>
        <v>34.29</v>
      </c>
      <c r="I1073" s="36">
        <f t="shared" si="84"/>
        <v>137.16</v>
      </c>
      <c r="J1073" s="29" t="s">
        <v>3622</v>
      </c>
      <c r="K1073" s="37">
        <v>27.43</v>
      </c>
      <c r="M1073" s="38">
        <v>27.43</v>
      </c>
      <c r="N1073" s="39">
        <f t="shared" si="85"/>
        <v>0.25</v>
      </c>
      <c r="S1073" s="13">
        <v>4</v>
      </c>
    </row>
    <row r="1074" spans="1:19" ht="33.75" x14ac:dyDescent="0.25">
      <c r="A1074" s="32" t="s">
        <v>1120</v>
      </c>
      <c r="B1074" s="33" t="s">
        <v>2276</v>
      </c>
      <c r="C1074" s="32" t="s">
        <v>1</v>
      </c>
      <c r="D1074" s="32" t="s">
        <v>3060</v>
      </c>
      <c r="E1074" s="34">
        <f t="shared" si="88"/>
        <v>2</v>
      </c>
      <c r="F1074" s="35" t="s">
        <v>22</v>
      </c>
      <c r="G1074" s="34">
        <f t="shared" si="87"/>
        <v>26.54</v>
      </c>
      <c r="H1074" s="36">
        <f t="shared" si="86"/>
        <v>33.18</v>
      </c>
      <c r="I1074" s="36">
        <f t="shared" si="84"/>
        <v>66.36</v>
      </c>
      <c r="J1074" s="29" t="s">
        <v>3622</v>
      </c>
      <c r="K1074" s="37">
        <v>26.54</v>
      </c>
      <c r="M1074" s="38">
        <v>26.54</v>
      </c>
      <c r="N1074" s="39">
        <f t="shared" si="85"/>
        <v>0.25</v>
      </c>
      <c r="S1074" s="13">
        <v>2</v>
      </c>
    </row>
    <row r="1075" spans="1:19" ht="33.75" x14ac:dyDescent="0.25">
      <c r="A1075" s="32" t="s">
        <v>1121</v>
      </c>
      <c r="B1075" s="33" t="s">
        <v>2280</v>
      </c>
      <c r="C1075" s="32" t="s">
        <v>1</v>
      </c>
      <c r="D1075" s="32" t="s">
        <v>3064</v>
      </c>
      <c r="E1075" s="34">
        <f t="shared" si="88"/>
        <v>12</v>
      </c>
      <c r="F1075" s="35" t="s">
        <v>22</v>
      </c>
      <c r="G1075" s="34">
        <f t="shared" si="87"/>
        <v>15.56</v>
      </c>
      <c r="H1075" s="36">
        <f t="shared" si="86"/>
        <v>19.45</v>
      </c>
      <c r="I1075" s="36">
        <f t="shared" si="84"/>
        <v>233.4</v>
      </c>
      <c r="J1075" s="29" t="s">
        <v>3622</v>
      </c>
      <c r="K1075" s="37">
        <v>15.56</v>
      </c>
      <c r="M1075" s="38">
        <v>15.56</v>
      </c>
      <c r="N1075" s="39">
        <f t="shared" si="85"/>
        <v>0.25</v>
      </c>
      <c r="S1075" s="13">
        <v>12</v>
      </c>
    </row>
    <row r="1076" spans="1:19" ht="33.75" x14ac:dyDescent="0.25">
      <c r="A1076" s="32" t="s">
        <v>1122</v>
      </c>
      <c r="B1076" s="33" t="s">
        <v>2281</v>
      </c>
      <c r="C1076" s="32" t="s">
        <v>1</v>
      </c>
      <c r="D1076" s="32" t="s">
        <v>3065</v>
      </c>
      <c r="E1076" s="34">
        <f t="shared" si="88"/>
        <v>4</v>
      </c>
      <c r="F1076" s="35" t="s">
        <v>22</v>
      </c>
      <c r="G1076" s="34">
        <f t="shared" si="87"/>
        <v>17.739999999999998</v>
      </c>
      <c r="H1076" s="36">
        <f t="shared" si="86"/>
        <v>22.18</v>
      </c>
      <c r="I1076" s="36">
        <f t="shared" si="84"/>
        <v>88.72</v>
      </c>
      <c r="J1076" s="29" t="s">
        <v>3622</v>
      </c>
      <c r="K1076" s="37">
        <v>17.739999999999998</v>
      </c>
      <c r="M1076" s="38">
        <v>17.739999999999998</v>
      </c>
      <c r="N1076" s="39">
        <f t="shared" si="85"/>
        <v>0.25</v>
      </c>
      <c r="S1076" s="13">
        <v>4</v>
      </c>
    </row>
    <row r="1077" spans="1:19" ht="33.75" x14ac:dyDescent="0.25">
      <c r="A1077" s="32" t="s">
        <v>1123</v>
      </c>
      <c r="B1077" s="33" t="s">
        <v>2282</v>
      </c>
      <c r="C1077" s="32" t="s">
        <v>1</v>
      </c>
      <c r="D1077" s="32" t="s">
        <v>3066</v>
      </c>
      <c r="E1077" s="34">
        <f t="shared" si="88"/>
        <v>3</v>
      </c>
      <c r="F1077" s="35" t="s">
        <v>22</v>
      </c>
      <c r="G1077" s="34">
        <f t="shared" si="87"/>
        <v>10.74</v>
      </c>
      <c r="H1077" s="36">
        <f t="shared" si="86"/>
        <v>13.43</v>
      </c>
      <c r="I1077" s="36">
        <f t="shared" si="84"/>
        <v>40.29</v>
      </c>
      <c r="J1077" s="29" t="s">
        <v>3622</v>
      </c>
      <c r="K1077" s="37">
        <v>10.74</v>
      </c>
      <c r="M1077" s="38">
        <v>10.74</v>
      </c>
      <c r="N1077" s="39">
        <f t="shared" si="85"/>
        <v>0.25</v>
      </c>
      <c r="S1077" s="13">
        <v>3</v>
      </c>
    </row>
    <row r="1078" spans="1:19" ht="22.5" x14ac:dyDescent="0.25">
      <c r="A1078" s="32" t="s">
        <v>1124</v>
      </c>
      <c r="B1078" s="33" t="s">
        <v>2283</v>
      </c>
      <c r="C1078" s="32" t="s">
        <v>1</v>
      </c>
      <c r="D1078" s="32" t="s">
        <v>3067</v>
      </c>
      <c r="E1078" s="34">
        <f t="shared" si="88"/>
        <v>1</v>
      </c>
      <c r="F1078" s="35" t="s">
        <v>22</v>
      </c>
      <c r="G1078" s="34">
        <f t="shared" si="87"/>
        <v>15.39</v>
      </c>
      <c r="H1078" s="36">
        <f t="shared" si="86"/>
        <v>19.239999999999998</v>
      </c>
      <c r="I1078" s="36">
        <f t="shared" si="84"/>
        <v>19.239999999999998</v>
      </c>
      <c r="J1078" s="29" t="s">
        <v>3622</v>
      </c>
      <c r="K1078" s="37">
        <v>15.39</v>
      </c>
      <c r="M1078" s="38">
        <v>15.39</v>
      </c>
      <c r="N1078" s="39">
        <f t="shared" si="85"/>
        <v>0.25</v>
      </c>
      <c r="S1078" s="13">
        <v>1</v>
      </c>
    </row>
    <row r="1079" spans="1:19" ht="22.5" x14ac:dyDescent="0.25">
      <c r="A1079" s="32" t="s">
        <v>1125</v>
      </c>
      <c r="B1079" s="33" t="s">
        <v>2284</v>
      </c>
      <c r="C1079" s="32" t="s">
        <v>1</v>
      </c>
      <c r="D1079" s="32" t="s">
        <v>3068</v>
      </c>
      <c r="E1079" s="34">
        <f t="shared" si="88"/>
        <v>3</v>
      </c>
      <c r="F1079" s="35" t="s">
        <v>22</v>
      </c>
      <c r="G1079" s="34">
        <f t="shared" si="87"/>
        <v>24.25</v>
      </c>
      <c r="H1079" s="36">
        <f t="shared" si="86"/>
        <v>30.31</v>
      </c>
      <c r="I1079" s="36">
        <f t="shared" si="84"/>
        <v>90.93</v>
      </c>
      <c r="J1079" s="29" t="s">
        <v>3622</v>
      </c>
      <c r="K1079" s="37">
        <v>24.25</v>
      </c>
      <c r="M1079" s="38">
        <v>24.25</v>
      </c>
      <c r="N1079" s="39">
        <f t="shared" si="85"/>
        <v>0.25</v>
      </c>
      <c r="S1079" s="13">
        <v>3</v>
      </c>
    </row>
    <row r="1080" spans="1:19" ht="33.75" x14ac:dyDescent="0.25">
      <c r="A1080" s="32" t="s">
        <v>1126</v>
      </c>
      <c r="B1080" s="33" t="s">
        <v>2279</v>
      </c>
      <c r="C1080" s="32" t="s">
        <v>1</v>
      </c>
      <c r="D1080" s="32" t="s">
        <v>3063</v>
      </c>
      <c r="E1080" s="34">
        <f t="shared" si="88"/>
        <v>42</v>
      </c>
      <c r="F1080" s="35" t="s">
        <v>22</v>
      </c>
      <c r="G1080" s="34">
        <f t="shared" si="87"/>
        <v>9.59</v>
      </c>
      <c r="H1080" s="36">
        <f t="shared" si="86"/>
        <v>11.99</v>
      </c>
      <c r="I1080" s="36">
        <f t="shared" si="84"/>
        <v>503.58</v>
      </c>
      <c r="J1080" s="29" t="s">
        <v>3622</v>
      </c>
      <c r="K1080" s="37">
        <v>9.59</v>
      </c>
      <c r="M1080" s="38">
        <v>9.59</v>
      </c>
      <c r="N1080" s="39">
        <f t="shared" si="85"/>
        <v>0.25</v>
      </c>
      <c r="S1080" s="13">
        <v>42</v>
      </c>
    </row>
    <row r="1081" spans="1:19" ht="33.75" x14ac:dyDescent="0.25">
      <c r="A1081" s="32" t="s">
        <v>1127</v>
      </c>
      <c r="B1081" s="33" t="s">
        <v>2295</v>
      </c>
      <c r="C1081" s="32" t="s">
        <v>1</v>
      </c>
      <c r="D1081" s="32" t="s">
        <v>3079</v>
      </c>
      <c r="E1081" s="34">
        <f t="shared" si="88"/>
        <v>1</v>
      </c>
      <c r="F1081" s="35" t="s">
        <v>22</v>
      </c>
      <c r="G1081" s="34">
        <f t="shared" si="87"/>
        <v>293.95</v>
      </c>
      <c r="H1081" s="36">
        <f t="shared" si="86"/>
        <v>367.44</v>
      </c>
      <c r="I1081" s="36">
        <f t="shared" si="84"/>
        <v>367.44</v>
      </c>
      <c r="J1081" s="29" t="s">
        <v>3622</v>
      </c>
      <c r="K1081" s="37">
        <v>293.95</v>
      </c>
      <c r="M1081" s="38">
        <v>293.95</v>
      </c>
      <c r="N1081" s="39">
        <f t="shared" si="85"/>
        <v>0.25</v>
      </c>
      <c r="S1081" s="13">
        <v>1</v>
      </c>
    </row>
    <row r="1082" spans="1:19" ht="33.75" x14ac:dyDescent="0.25">
      <c r="A1082" s="32" t="s">
        <v>1128</v>
      </c>
      <c r="B1082" s="33" t="s">
        <v>2294</v>
      </c>
      <c r="C1082" s="32" t="s">
        <v>1</v>
      </c>
      <c r="D1082" s="32" t="s">
        <v>3078</v>
      </c>
      <c r="E1082" s="34">
        <f t="shared" si="88"/>
        <v>6</v>
      </c>
      <c r="F1082" s="35" t="s">
        <v>22</v>
      </c>
      <c r="G1082" s="34">
        <f t="shared" si="87"/>
        <v>76.67</v>
      </c>
      <c r="H1082" s="36">
        <f t="shared" si="86"/>
        <v>95.84</v>
      </c>
      <c r="I1082" s="36">
        <f t="shared" si="84"/>
        <v>575.04</v>
      </c>
      <c r="J1082" s="29" t="s">
        <v>3622</v>
      </c>
      <c r="K1082" s="37">
        <v>76.67</v>
      </c>
      <c r="M1082" s="38">
        <v>76.67</v>
      </c>
      <c r="N1082" s="39">
        <f t="shared" si="85"/>
        <v>0.25</v>
      </c>
      <c r="S1082" s="13">
        <v>6</v>
      </c>
    </row>
    <row r="1083" spans="1:19" ht="22.5" x14ac:dyDescent="0.25">
      <c r="A1083" s="32" t="s">
        <v>1129</v>
      </c>
      <c r="B1083" s="33" t="s">
        <v>2292</v>
      </c>
      <c r="C1083" s="32" t="s">
        <v>1</v>
      </c>
      <c r="D1083" s="32" t="s">
        <v>3076</v>
      </c>
      <c r="E1083" s="34">
        <f t="shared" si="88"/>
        <v>3</v>
      </c>
      <c r="F1083" s="35" t="s">
        <v>22</v>
      </c>
      <c r="G1083" s="34">
        <f t="shared" si="87"/>
        <v>479.16</v>
      </c>
      <c r="H1083" s="36">
        <f t="shared" si="86"/>
        <v>598.95000000000005</v>
      </c>
      <c r="I1083" s="36">
        <f t="shared" si="84"/>
        <v>1796.85</v>
      </c>
      <c r="J1083" s="29" t="s">
        <v>3622</v>
      </c>
      <c r="K1083" s="37">
        <v>479.16</v>
      </c>
      <c r="M1083" s="38">
        <v>479.16</v>
      </c>
      <c r="N1083" s="39">
        <f t="shared" si="85"/>
        <v>0.25</v>
      </c>
      <c r="S1083" s="13">
        <v>3</v>
      </c>
    </row>
    <row r="1084" spans="1:19" ht="22.5" x14ac:dyDescent="0.25">
      <c r="A1084" s="32" t="s">
        <v>1130</v>
      </c>
      <c r="B1084" s="33" t="s">
        <v>2566</v>
      </c>
      <c r="C1084" s="32" t="s">
        <v>1</v>
      </c>
      <c r="D1084" s="32" t="s">
        <v>3346</v>
      </c>
      <c r="E1084" s="34">
        <f t="shared" si="88"/>
        <v>3</v>
      </c>
      <c r="F1084" s="35" t="s">
        <v>22</v>
      </c>
      <c r="G1084" s="34">
        <f t="shared" si="87"/>
        <v>527.75</v>
      </c>
      <c r="H1084" s="36">
        <f t="shared" si="86"/>
        <v>659.69</v>
      </c>
      <c r="I1084" s="36">
        <f t="shared" si="84"/>
        <v>1979.07</v>
      </c>
      <c r="J1084" s="29" t="s">
        <v>3622</v>
      </c>
      <c r="K1084" s="37">
        <v>527.75</v>
      </c>
      <c r="M1084" s="38">
        <v>527.75</v>
      </c>
      <c r="N1084" s="39">
        <f t="shared" si="85"/>
        <v>0.25</v>
      </c>
      <c r="S1084" s="13">
        <v>3</v>
      </c>
    </row>
    <row r="1085" spans="1:19" ht="22.5" x14ac:dyDescent="0.25">
      <c r="A1085" s="32" t="s">
        <v>1131</v>
      </c>
      <c r="B1085" s="33" t="s">
        <v>2567</v>
      </c>
      <c r="C1085" s="32" t="s">
        <v>1</v>
      </c>
      <c r="D1085" s="32" t="s">
        <v>3347</v>
      </c>
      <c r="E1085" s="34">
        <f t="shared" si="88"/>
        <v>3</v>
      </c>
      <c r="F1085" s="35" t="s">
        <v>22</v>
      </c>
      <c r="G1085" s="34">
        <f t="shared" si="87"/>
        <v>609.97</v>
      </c>
      <c r="H1085" s="36">
        <f t="shared" si="86"/>
        <v>762.46</v>
      </c>
      <c r="I1085" s="36">
        <f t="shared" si="84"/>
        <v>2287.38</v>
      </c>
      <c r="J1085" s="29" t="s">
        <v>3622</v>
      </c>
      <c r="K1085" s="37">
        <v>609.97</v>
      </c>
      <c r="M1085" s="38">
        <v>609.97</v>
      </c>
      <c r="N1085" s="39">
        <f t="shared" si="85"/>
        <v>0.25</v>
      </c>
      <c r="S1085" s="13">
        <v>3</v>
      </c>
    </row>
    <row r="1086" spans="1:19" ht="22.5" x14ac:dyDescent="0.25">
      <c r="A1086" s="32" t="s">
        <v>1132</v>
      </c>
      <c r="B1086" s="33" t="s">
        <v>2568</v>
      </c>
      <c r="C1086" s="32" t="s">
        <v>1</v>
      </c>
      <c r="D1086" s="32" t="s">
        <v>3348</v>
      </c>
      <c r="E1086" s="34">
        <f t="shared" si="88"/>
        <v>0.4</v>
      </c>
      <c r="F1086" s="35" t="s">
        <v>24</v>
      </c>
      <c r="G1086" s="34">
        <f t="shared" si="87"/>
        <v>635.66999999999996</v>
      </c>
      <c r="H1086" s="36">
        <f t="shared" si="86"/>
        <v>794.59</v>
      </c>
      <c r="I1086" s="36">
        <f t="shared" si="84"/>
        <v>317.83999999999997</v>
      </c>
      <c r="J1086" s="29" t="s">
        <v>3622</v>
      </c>
      <c r="K1086" s="37">
        <v>635.66999999999996</v>
      </c>
      <c r="M1086" s="38">
        <v>635.66999999999996</v>
      </c>
      <c r="N1086" s="39">
        <f t="shared" si="85"/>
        <v>0.25</v>
      </c>
      <c r="S1086" s="13">
        <v>0.4</v>
      </c>
    </row>
    <row r="1087" spans="1:19" x14ac:dyDescent="0.25">
      <c r="A1087" s="32" t="s">
        <v>1133</v>
      </c>
      <c r="B1087" s="33" t="s">
        <v>2296</v>
      </c>
      <c r="C1087" s="32" t="s">
        <v>2930</v>
      </c>
      <c r="D1087" s="32" t="s">
        <v>3080</v>
      </c>
      <c r="E1087" s="34">
        <f t="shared" si="88"/>
        <v>2</v>
      </c>
      <c r="F1087" s="35" t="s">
        <v>22</v>
      </c>
      <c r="G1087" s="34">
        <f t="shared" si="87"/>
        <v>2741.34</v>
      </c>
      <c r="H1087" s="36">
        <f t="shared" si="86"/>
        <v>3426.68</v>
      </c>
      <c r="I1087" s="36">
        <f t="shared" si="84"/>
        <v>6853.36</v>
      </c>
      <c r="J1087" s="29" t="s">
        <v>3622</v>
      </c>
      <c r="K1087" s="37">
        <v>2741.34</v>
      </c>
      <c r="M1087" s="38">
        <v>2741.34</v>
      </c>
      <c r="N1087" s="39">
        <f t="shared" si="85"/>
        <v>0.25</v>
      </c>
      <c r="S1087" s="13">
        <v>2</v>
      </c>
    </row>
    <row r="1088" spans="1:19" x14ac:dyDescent="0.25">
      <c r="A1088" s="32" t="s">
        <v>1134</v>
      </c>
      <c r="B1088" s="33" t="s">
        <v>2297</v>
      </c>
      <c r="C1088" s="32" t="s">
        <v>2930</v>
      </c>
      <c r="D1088" s="32" t="s">
        <v>3081</v>
      </c>
      <c r="E1088" s="34">
        <f t="shared" si="88"/>
        <v>4</v>
      </c>
      <c r="F1088" s="35" t="s">
        <v>22</v>
      </c>
      <c r="G1088" s="34">
        <f t="shared" si="87"/>
        <v>111.75</v>
      </c>
      <c r="H1088" s="36">
        <f t="shared" si="86"/>
        <v>139.69</v>
      </c>
      <c r="I1088" s="36">
        <f t="shared" si="84"/>
        <v>558.76</v>
      </c>
      <c r="J1088" s="29" t="s">
        <v>3622</v>
      </c>
      <c r="K1088" s="37">
        <v>111.75</v>
      </c>
      <c r="M1088" s="38">
        <v>111.75</v>
      </c>
      <c r="N1088" s="39">
        <f t="shared" si="85"/>
        <v>0.25</v>
      </c>
      <c r="S1088" s="13">
        <v>4</v>
      </c>
    </row>
    <row r="1089" spans="1:19" ht="22.5" x14ac:dyDescent="0.25">
      <c r="A1089" s="32" t="s">
        <v>1135</v>
      </c>
      <c r="B1089" s="33" t="s">
        <v>2298</v>
      </c>
      <c r="C1089" s="32" t="s">
        <v>1</v>
      </c>
      <c r="D1089" s="32" t="s">
        <v>3082</v>
      </c>
      <c r="E1089" s="34">
        <f t="shared" si="88"/>
        <v>4</v>
      </c>
      <c r="F1089" s="35" t="s">
        <v>22</v>
      </c>
      <c r="G1089" s="34">
        <f t="shared" si="87"/>
        <v>523.24</v>
      </c>
      <c r="H1089" s="36">
        <f t="shared" si="86"/>
        <v>654.04999999999995</v>
      </c>
      <c r="I1089" s="36">
        <f t="shared" si="84"/>
        <v>2616.1999999999998</v>
      </c>
      <c r="J1089" s="29" t="s">
        <v>3622</v>
      </c>
      <c r="K1089" s="37">
        <v>523.24</v>
      </c>
      <c r="M1089" s="38">
        <v>523.24</v>
      </c>
      <c r="N1089" s="39">
        <f t="shared" si="85"/>
        <v>0.25</v>
      </c>
      <c r="S1089" s="13">
        <v>4</v>
      </c>
    </row>
    <row r="1090" spans="1:19" x14ac:dyDescent="0.25">
      <c r="A1090" s="32" t="s">
        <v>1136</v>
      </c>
      <c r="B1090" s="33" t="s">
        <v>2299</v>
      </c>
      <c r="C1090" s="32" t="s">
        <v>2930</v>
      </c>
      <c r="D1090" s="32" t="s">
        <v>3083</v>
      </c>
      <c r="E1090" s="34">
        <f t="shared" si="88"/>
        <v>2</v>
      </c>
      <c r="F1090" s="35" t="s">
        <v>22</v>
      </c>
      <c r="G1090" s="34">
        <f t="shared" si="87"/>
        <v>369.06</v>
      </c>
      <c r="H1090" s="36">
        <f t="shared" si="86"/>
        <v>461.33</v>
      </c>
      <c r="I1090" s="36">
        <f t="shared" si="84"/>
        <v>922.66</v>
      </c>
      <c r="J1090" s="29" t="s">
        <v>3622</v>
      </c>
      <c r="K1090" s="37">
        <v>369.06</v>
      </c>
      <c r="M1090" s="38">
        <v>369.06</v>
      </c>
      <c r="N1090" s="39">
        <f t="shared" si="85"/>
        <v>0.25</v>
      </c>
      <c r="S1090" s="13">
        <v>2</v>
      </c>
    </row>
    <row r="1091" spans="1:19" ht="33.75" x14ac:dyDescent="0.25">
      <c r="A1091" s="32" t="s">
        <v>1137</v>
      </c>
      <c r="B1091" s="33" t="s">
        <v>2301</v>
      </c>
      <c r="C1091" s="32" t="s">
        <v>1</v>
      </c>
      <c r="D1091" s="32" t="s">
        <v>3085</v>
      </c>
      <c r="E1091" s="34">
        <f t="shared" si="88"/>
        <v>2</v>
      </c>
      <c r="F1091" s="35" t="s">
        <v>22</v>
      </c>
      <c r="G1091" s="34">
        <f t="shared" si="87"/>
        <v>491.96</v>
      </c>
      <c r="H1091" s="36">
        <f t="shared" si="86"/>
        <v>614.95000000000005</v>
      </c>
      <c r="I1091" s="36">
        <f t="shared" si="84"/>
        <v>1229.9000000000001</v>
      </c>
      <c r="J1091" s="29" t="s">
        <v>3622</v>
      </c>
      <c r="K1091" s="37">
        <v>491.96</v>
      </c>
      <c r="M1091" s="38">
        <v>491.96</v>
      </c>
      <c r="N1091" s="39">
        <f t="shared" si="85"/>
        <v>0.25</v>
      </c>
      <c r="S1091" s="13">
        <v>2</v>
      </c>
    </row>
    <row r="1092" spans="1:19" ht="22.5" x14ac:dyDescent="0.25">
      <c r="A1092" s="32" t="s">
        <v>1138</v>
      </c>
      <c r="B1092" s="33" t="s">
        <v>2303</v>
      </c>
      <c r="C1092" s="32" t="s">
        <v>1</v>
      </c>
      <c r="D1092" s="32" t="s">
        <v>3087</v>
      </c>
      <c r="E1092" s="34">
        <f t="shared" si="88"/>
        <v>4</v>
      </c>
      <c r="F1092" s="35" t="s">
        <v>22</v>
      </c>
      <c r="G1092" s="34">
        <f t="shared" si="87"/>
        <v>52.21</v>
      </c>
      <c r="H1092" s="36">
        <f t="shared" si="86"/>
        <v>65.260000000000005</v>
      </c>
      <c r="I1092" s="36">
        <f t="shared" si="84"/>
        <v>261.04000000000002</v>
      </c>
      <c r="J1092" s="29" t="s">
        <v>3622</v>
      </c>
      <c r="K1092" s="37">
        <v>52.21</v>
      </c>
      <c r="M1092" s="38">
        <v>52.21</v>
      </c>
      <c r="N1092" s="39">
        <f t="shared" si="85"/>
        <v>0.25</v>
      </c>
      <c r="S1092" s="13">
        <v>4</v>
      </c>
    </row>
    <row r="1093" spans="1:19" ht="24.75" customHeight="1" x14ac:dyDescent="0.25">
      <c r="A1093" s="32" t="s">
        <v>1139</v>
      </c>
      <c r="B1093" s="33" t="s">
        <v>2307</v>
      </c>
      <c r="C1093" s="32" t="s">
        <v>1</v>
      </c>
      <c r="D1093" s="32" t="s">
        <v>3091</v>
      </c>
      <c r="E1093" s="34">
        <f t="shared" si="88"/>
        <v>4</v>
      </c>
      <c r="F1093" s="35" t="s">
        <v>22</v>
      </c>
      <c r="G1093" s="34">
        <f t="shared" si="87"/>
        <v>42.55</v>
      </c>
      <c r="H1093" s="36">
        <f t="shared" si="86"/>
        <v>53.19</v>
      </c>
      <c r="I1093" s="36">
        <f t="shared" si="84"/>
        <v>212.76</v>
      </c>
      <c r="J1093" s="29" t="s">
        <v>3622</v>
      </c>
      <c r="K1093" s="37">
        <v>42.55</v>
      </c>
      <c r="M1093" s="38">
        <v>42.55</v>
      </c>
      <c r="N1093" s="39">
        <f t="shared" si="85"/>
        <v>0.25</v>
      </c>
      <c r="S1093" s="13">
        <v>4</v>
      </c>
    </row>
    <row r="1094" spans="1:19" ht="22.5" x14ac:dyDescent="0.25">
      <c r="A1094" s="32" t="s">
        <v>1140</v>
      </c>
      <c r="B1094" s="33" t="s">
        <v>2308</v>
      </c>
      <c r="C1094" s="32" t="s">
        <v>1</v>
      </c>
      <c r="D1094" s="32" t="s">
        <v>3092</v>
      </c>
      <c r="E1094" s="34">
        <f t="shared" si="88"/>
        <v>2</v>
      </c>
      <c r="F1094" s="35" t="s">
        <v>22</v>
      </c>
      <c r="G1094" s="34">
        <f t="shared" si="87"/>
        <v>123.01</v>
      </c>
      <c r="H1094" s="36">
        <f t="shared" si="86"/>
        <v>153.76</v>
      </c>
      <c r="I1094" s="36">
        <f t="shared" si="84"/>
        <v>307.52</v>
      </c>
      <c r="J1094" s="29" t="s">
        <v>3622</v>
      </c>
      <c r="K1094" s="37">
        <v>123.01</v>
      </c>
      <c r="M1094" s="38">
        <v>123.01</v>
      </c>
      <c r="N1094" s="39">
        <f t="shared" si="85"/>
        <v>0.25</v>
      </c>
      <c r="S1094" s="13">
        <v>2</v>
      </c>
    </row>
    <row r="1095" spans="1:19" ht="33.75" x14ac:dyDescent="0.25">
      <c r="A1095" s="32" t="s">
        <v>1141</v>
      </c>
      <c r="B1095" s="33" t="s">
        <v>2309</v>
      </c>
      <c r="C1095" s="32" t="s">
        <v>1</v>
      </c>
      <c r="D1095" s="32" t="s">
        <v>3093</v>
      </c>
      <c r="E1095" s="34">
        <f t="shared" si="88"/>
        <v>1</v>
      </c>
      <c r="F1095" s="35" t="s">
        <v>22</v>
      </c>
      <c r="G1095" s="34">
        <f t="shared" si="87"/>
        <v>950.01</v>
      </c>
      <c r="H1095" s="36">
        <f t="shared" si="86"/>
        <v>1187.51</v>
      </c>
      <c r="I1095" s="36">
        <f t="shared" si="84"/>
        <v>1187.51</v>
      </c>
      <c r="J1095" s="29" t="s">
        <v>3622</v>
      </c>
      <c r="K1095" s="37">
        <v>950.01</v>
      </c>
      <c r="M1095" s="38">
        <v>950.01</v>
      </c>
      <c r="N1095" s="39">
        <f t="shared" si="85"/>
        <v>0.25</v>
      </c>
      <c r="S1095" s="13">
        <v>1</v>
      </c>
    </row>
    <row r="1096" spans="1:19" ht="22.5" x14ac:dyDescent="0.25">
      <c r="A1096" s="32" t="s">
        <v>1142</v>
      </c>
      <c r="B1096" s="33" t="s">
        <v>2310</v>
      </c>
      <c r="C1096" s="32" t="s">
        <v>1</v>
      </c>
      <c r="D1096" s="32" t="s">
        <v>3094</v>
      </c>
      <c r="E1096" s="34">
        <f t="shared" si="88"/>
        <v>2</v>
      </c>
      <c r="F1096" s="35" t="s">
        <v>22</v>
      </c>
      <c r="G1096" s="34">
        <f t="shared" si="87"/>
        <v>367.37</v>
      </c>
      <c r="H1096" s="36">
        <f t="shared" si="86"/>
        <v>459.21</v>
      </c>
      <c r="I1096" s="36">
        <f t="shared" si="84"/>
        <v>918.42</v>
      </c>
      <c r="J1096" s="29" t="s">
        <v>3622</v>
      </c>
      <c r="K1096" s="37">
        <v>367.37</v>
      </c>
      <c r="M1096" s="38">
        <v>367.37</v>
      </c>
      <c r="N1096" s="39">
        <f t="shared" si="85"/>
        <v>0.25</v>
      </c>
      <c r="S1096" s="13">
        <v>2</v>
      </c>
    </row>
    <row r="1097" spans="1:19" ht="22.5" x14ac:dyDescent="0.25">
      <c r="A1097" s="32" t="s">
        <v>1143</v>
      </c>
      <c r="B1097" s="33" t="s">
        <v>2311</v>
      </c>
      <c r="C1097" s="32" t="s">
        <v>1</v>
      </c>
      <c r="D1097" s="32" t="s">
        <v>3095</v>
      </c>
      <c r="E1097" s="34">
        <f t="shared" si="88"/>
        <v>4</v>
      </c>
      <c r="F1097" s="35" t="s">
        <v>22</v>
      </c>
      <c r="G1097" s="34">
        <f t="shared" si="87"/>
        <v>381.39</v>
      </c>
      <c r="H1097" s="36">
        <f t="shared" si="86"/>
        <v>476.74</v>
      </c>
      <c r="I1097" s="36">
        <f t="shared" si="84"/>
        <v>1906.96</v>
      </c>
      <c r="J1097" s="29" t="s">
        <v>3622</v>
      </c>
      <c r="K1097" s="37">
        <v>381.39</v>
      </c>
      <c r="M1097" s="38">
        <v>381.39</v>
      </c>
      <c r="N1097" s="39">
        <f t="shared" si="85"/>
        <v>0.25</v>
      </c>
      <c r="S1097" s="13">
        <v>4</v>
      </c>
    </row>
    <row r="1098" spans="1:19" ht="27" customHeight="1" x14ac:dyDescent="0.25">
      <c r="A1098" s="32" t="s">
        <v>1144</v>
      </c>
      <c r="B1098" s="33" t="s">
        <v>2313</v>
      </c>
      <c r="C1098" s="32" t="s">
        <v>1</v>
      </c>
      <c r="D1098" s="32" t="s">
        <v>3097</v>
      </c>
      <c r="E1098" s="34">
        <f t="shared" si="88"/>
        <v>2</v>
      </c>
      <c r="F1098" s="35" t="s">
        <v>22</v>
      </c>
      <c r="G1098" s="34">
        <f t="shared" si="87"/>
        <v>1684.19</v>
      </c>
      <c r="H1098" s="36">
        <f t="shared" si="86"/>
        <v>2105.2399999999998</v>
      </c>
      <c r="I1098" s="36">
        <f t="shared" si="84"/>
        <v>4210.4799999999996</v>
      </c>
      <c r="J1098" s="29" t="s">
        <v>3622</v>
      </c>
      <c r="K1098" s="37">
        <v>1684.19</v>
      </c>
      <c r="M1098" s="38">
        <v>1684.19</v>
      </c>
      <c r="N1098" s="39">
        <f t="shared" si="85"/>
        <v>0.25</v>
      </c>
      <c r="S1098" s="13">
        <v>2</v>
      </c>
    </row>
    <row r="1099" spans="1:19" ht="45" x14ac:dyDescent="0.25">
      <c r="A1099" s="32" t="s">
        <v>1145</v>
      </c>
      <c r="B1099" s="33" t="s">
        <v>2569</v>
      </c>
      <c r="C1099" s="32" t="s">
        <v>1</v>
      </c>
      <c r="D1099" s="32" t="s">
        <v>3349</v>
      </c>
      <c r="E1099" s="34">
        <f t="shared" si="88"/>
        <v>2</v>
      </c>
      <c r="F1099" s="35" t="s">
        <v>22</v>
      </c>
      <c r="G1099" s="34">
        <f t="shared" si="87"/>
        <v>263.69</v>
      </c>
      <c r="H1099" s="36">
        <f t="shared" si="86"/>
        <v>329.61</v>
      </c>
      <c r="I1099" s="36">
        <f t="shared" si="84"/>
        <v>659.22</v>
      </c>
      <c r="J1099" s="29" t="s">
        <v>3622</v>
      </c>
      <c r="K1099" s="37">
        <v>263.69</v>
      </c>
      <c r="M1099" s="38">
        <v>263.69</v>
      </c>
      <c r="N1099" s="39">
        <f t="shared" si="85"/>
        <v>0.25</v>
      </c>
      <c r="S1099" s="13">
        <v>2</v>
      </c>
    </row>
    <row r="1100" spans="1:19" x14ac:dyDescent="0.25">
      <c r="A1100" s="32" t="s">
        <v>1146</v>
      </c>
      <c r="B1100" s="33" t="s">
        <v>2302</v>
      </c>
      <c r="C1100" s="32" t="s">
        <v>2930</v>
      </c>
      <c r="D1100" s="32" t="s">
        <v>3086</v>
      </c>
      <c r="E1100" s="34">
        <f t="shared" si="88"/>
        <v>4</v>
      </c>
      <c r="F1100" s="35" t="s">
        <v>22</v>
      </c>
      <c r="G1100" s="34">
        <f t="shared" si="87"/>
        <v>54.39</v>
      </c>
      <c r="H1100" s="36">
        <f t="shared" si="86"/>
        <v>67.989999999999995</v>
      </c>
      <c r="I1100" s="36">
        <f t="shared" si="84"/>
        <v>271.95999999999998</v>
      </c>
      <c r="J1100" s="29" t="s">
        <v>3622</v>
      </c>
      <c r="K1100" s="37">
        <v>54.39</v>
      </c>
      <c r="M1100" s="38">
        <v>54.39</v>
      </c>
      <c r="N1100" s="39">
        <f t="shared" si="85"/>
        <v>0.25</v>
      </c>
      <c r="S1100" s="13">
        <v>4</v>
      </c>
    </row>
    <row r="1101" spans="1:19" ht="22.5" x14ac:dyDescent="0.25">
      <c r="A1101" s="32" t="s">
        <v>1147</v>
      </c>
      <c r="B1101" s="33" t="s">
        <v>2314</v>
      </c>
      <c r="C1101" s="32" t="s">
        <v>1</v>
      </c>
      <c r="D1101" s="32" t="s">
        <v>3098</v>
      </c>
      <c r="E1101" s="34">
        <f t="shared" si="88"/>
        <v>34.31</v>
      </c>
      <c r="F1101" s="35" t="s">
        <v>24</v>
      </c>
      <c r="G1101" s="34">
        <f t="shared" si="87"/>
        <v>50.53</v>
      </c>
      <c r="H1101" s="36">
        <f t="shared" si="86"/>
        <v>63.16</v>
      </c>
      <c r="I1101" s="36">
        <f t="shared" ref="I1101:I1164" si="89">ROUND(E1101*H1101,2)</f>
        <v>2167.02</v>
      </c>
      <c r="J1101" s="29" t="s">
        <v>3622</v>
      </c>
      <c r="K1101" s="37">
        <v>50.53</v>
      </c>
      <c r="M1101" s="38">
        <v>50.53</v>
      </c>
      <c r="N1101" s="39">
        <f t="shared" ref="N1101:N1164" si="90">ROUND(H1101/G1101,3)-1</f>
        <v>0.25</v>
      </c>
      <c r="S1101" s="13">
        <v>34.31</v>
      </c>
    </row>
    <row r="1102" spans="1:19" ht="22.5" x14ac:dyDescent="0.25">
      <c r="A1102" s="32" t="s">
        <v>1148</v>
      </c>
      <c r="B1102" s="33" t="s">
        <v>2318</v>
      </c>
      <c r="C1102" s="32" t="s">
        <v>1</v>
      </c>
      <c r="D1102" s="32" t="s">
        <v>3102</v>
      </c>
      <c r="E1102" s="34">
        <f t="shared" si="88"/>
        <v>6</v>
      </c>
      <c r="F1102" s="35" t="s">
        <v>22</v>
      </c>
      <c r="G1102" s="34">
        <f t="shared" si="87"/>
        <v>35.76</v>
      </c>
      <c r="H1102" s="36">
        <f t="shared" si="86"/>
        <v>44.7</v>
      </c>
      <c r="I1102" s="36">
        <f t="shared" si="89"/>
        <v>268.2</v>
      </c>
      <c r="J1102" s="29" t="s">
        <v>3622</v>
      </c>
      <c r="K1102" s="37">
        <v>35.76</v>
      </c>
      <c r="M1102" s="38">
        <v>35.76</v>
      </c>
      <c r="N1102" s="39">
        <f t="shared" si="90"/>
        <v>0.25</v>
      </c>
      <c r="S1102" s="13">
        <v>6</v>
      </c>
    </row>
    <row r="1103" spans="1:19" ht="22.5" x14ac:dyDescent="0.25">
      <c r="A1103" s="32" t="s">
        <v>1149</v>
      </c>
      <c r="B1103" s="33" t="s">
        <v>2320</v>
      </c>
      <c r="C1103" s="32" t="s">
        <v>1</v>
      </c>
      <c r="D1103" s="32" t="s">
        <v>3104</v>
      </c>
      <c r="E1103" s="34">
        <f t="shared" si="88"/>
        <v>6</v>
      </c>
      <c r="F1103" s="35" t="s">
        <v>22</v>
      </c>
      <c r="G1103" s="34">
        <f t="shared" si="87"/>
        <v>27.22</v>
      </c>
      <c r="H1103" s="36">
        <f t="shared" si="86"/>
        <v>34.03</v>
      </c>
      <c r="I1103" s="36">
        <f t="shared" si="89"/>
        <v>204.18</v>
      </c>
      <c r="J1103" s="29" t="s">
        <v>3622</v>
      </c>
      <c r="K1103" s="37">
        <v>27.22</v>
      </c>
      <c r="M1103" s="38">
        <v>27.22</v>
      </c>
      <c r="N1103" s="39">
        <f t="shared" si="90"/>
        <v>0.25</v>
      </c>
      <c r="S1103" s="13">
        <v>6</v>
      </c>
    </row>
    <row r="1104" spans="1:19" x14ac:dyDescent="0.25">
      <c r="A1104" s="32" t="s">
        <v>1150</v>
      </c>
      <c r="B1104" s="33" t="s">
        <v>2322</v>
      </c>
      <c r="C1104" s="32" t="s">
        <v>2930</v>
      </c>
      <c r="D1104" s="32" t="s">
        <v>3106</v>
      </c>
      <c r="E1104" s="34">
        <f t="shared" si="88"/>
        <v>6</v>
      </c>
      <c r="F1104" s="35" t="s">
        <v>22</v>
      </c>
      <c r="G1104" s="34">
        <f t="shared" si="87"/>
        <v>202.69</v>
      </c>
      <c r="H1104" s="36">
        <f t="shared" si="86"/>
        <v>253.36</v>
      </c>
      <c r="I1104" s="36">
        <f t="shared" si="89"/>
        <v>1520.16</v>
      </c>
      <c r="J1104" s="29" t="s">
        <v>3622</v>
      </c>
      <c r="K1104" s="37">
        <v>202.69</v>
      </c>
      <c r="M1104" s="38">
        <v>202.69</v>
      </c>
      <c r="N1104" s="39">
        <f t="shared" si="90"/>
        <v>0.25</v>
      </c>
      <c r="S1104" s="13">
        <v>6</v>
      </c>
    </row>
    <row r="1105" spans="1:19" x14ac:dyDescent="0.25">
      <c r="A1105" s="32" t="s">
        <v>1151</v>
      </c>
      <c r="B1105" s="33" t="s">
        <v>2330</v>
      </c>
      <c r="C1105" s="32" t="s">
        <v>2930</v>
      </c>
      <c r="D1105" s="32" t="s">
        <v>3114</v>
      </c>
      <c r="E1105" s="34">
        <f t="shared" si="88"/>
        <v>1</v>
      </c>
      <c r="F1105" s="35" t="s">
        <v>22</v>
      </c>
      <c r="G1105" s="34">
        <f t="shared" si="87"/>
        <v>34.619999999999997</v>
      </c>
      <c r="H1105" s="36">
        <f t="shared" ref="H1105:H1168" si="91">ROUND(G1105*(1+I$5),2)</f>
        <v>43.28</v>
      </c>
      <c r="I1105" s="36">
        <f t="shared" si="89"/>
        <v>43.28</v>
      </c>
      <c r="J1105" s="29" t="s">
        <v>3622</v>
      </c>
      <c r="K1105" s="37">
        <v>34.619999999999997</v>
      </c>
      <c r="M1105" s="38">
        <v>34.619999999999997</v>
      </c>
      <c r="N1105" s="39">
        <f t="shared" si="90"/>
        <v>0.25</v>
      </c>
      <c r="S1105" s="13">
        <v>1</v>
      </c>
    </row>
    <row r="1106" spans="1:19" x14ac:dyDescent="0.25">
      <c r="A1106" s="32" t="s">
        <v>1152</v>
      </c>
      <c r="B1106" s="33" t="s">
        <v>2331</v>
      </c>
      <c r="C1106" s="32" t="s">
        <v>2930</v>
      </c>
      <c r="D1106" s="32" t="s">
        <v>3115</v>
      </c>
      <c r="E1106" s="34">
        <f t="shared" si="88"/>
        <v>1</v>
      </c>
      <c r="F1106" s="35" t="s">
        <v>22</v>
      </c>
      <c r="G1106" s="34">
        <f t="shared" si="87"/>
        <v>36.1</v>
      </c>
      <c r="H1106" s="36">
        <f t="shared" si="91"/>
        <v>45.13</v>
      </c>
      <c r="I1106" s="36">
        <f t="shared" si="89"/>
        <v>45.13</v>
      </c>
      <c r="J1106" s="29" t="s">
        <v>3622</v>
      </c>
      <c r="K1106" s="37">
        <v>36.1</v>
      </c>
      <c r="M1106" s="38">
        <v>36.1</v>
      </c>
      <c r="N1106" s="39">
        <f t="shared" si="90"/>
        <v>0.25</v>
      </c>
      <c r="S1106" s="13">
        <v>1</v>
      </c>
    </row>
    <row r="1107" spans="1:19" ht="22.5" x14ac:dyDescent="0.25">
      <c r="A1107" s="32" t="s">
        <v>1153</v>
      </c>
      <c r="B1107" s="33" t="s">
        <v>2332</v>
      </c>
      <c r="C1107" s="32" t="s">
        <v>1</v>
      </c>
      <c r="D1107" s="32" t="s">
        <v>3116</v>
      </c>
      <c r="E1107" s="34">
        <f t="shared" si="88"/>
        <v>1</v>
      </c>
      <c r="F1107" s="35" t="s">
        <v>22</v>
      </c>
      <c r="G1107" s="34">
        <f t="shared" si="87"/>
        <v>545.65</v>
      </c>
      <c r="H1107" s="36">
        <f>ROUND(G1107*(1+I$6),2)</f>
        <v>637.32000000000005</v>
      </c>
      <c r="I1107" s="36">
        <f t="shared" si="89"/>
        <v>637.32000000000005</v>
      </c>
      <c r="J1107" s="29" t="s">
        <v>3619</v>
      </c>
      <c r="K1107" s="37">
        <v>545.65</v>
      </c>
      <c r="M1107" s="38">
        <v>545.65</v>
      </c>
      <c r="N1107" s="39">
        <f t="shared" si="90"/>
        <v>0.16799999999999993</v>
      </c>
      <c r="S1107" s="13">
        <v>1</v>
      </c>
    </row>
    <row r="1108" spans="1:19" x14ac:dyDescent="0.25">
      <c r="A1108" s="32" t="s">
        <v>1154</v>
      </c>
      <c r="B1108" s="33" t="s">
        <v>2340</v>
      </c>
      <c r="C1108" s="32" t="s">
        <v>2930</v>
      </c>
      <c r="D1108" s="32" t="s">
        <v>3124</v>
      </c>
      <c r="E1108" s="34">
        <f t="shared" si="88"/>
        <v>1</v>
      </c>
      <c r="F1108" s="35" t="s">
        <v>22</v>
      </c>
      <c r="G1108" s="34">
        <f t="shared" si="87"/>
        <v>107.54</v>
      </c>
      <c r="H1108" s="36">
        <f t="shared" si="91"/>
        <v>134.43</v>
      </c>
      <c r="I1108" s="36">
        <f t="shared" si="89"/>
        <v>134.43</v>
      </c>
      <c r="J1108" s="29" t="s">
        <v>3622</v>
      </c>
      <c r="K1108" s="37">
        <v>107.54</v>
      </c>
      <c r="M1108" s="38">
        <v>107.54</v>
      </c>
      <c r="N1108" s="39">
        <f t="shared" si="90"/>
        <v>0.25</v>
      </c>
      <c r="S1108" s="13">
        <v>1</v>
      </c>
    </row>
    <row r="1109" spans="1:19" ht="22.5" x14ac:dyDescent="0.25">
      <c r="A1109" s="32" t="s">
        <v>1155</v>
      </c>
      <c r="B1109" s="33" t="s">
        <v>2335</v>
      </c>
      <c r="C1109" s="32" t="s">
        <v>2930</v>
      </c>
      <c r="D1109" s="32" t="s">
        <v>3119</v>
      </c>
      <c r="E1109" s="34">
        <f t="shared" si="88"/>
        <v>1</v>
      </c>
      <c r="F1109" s="35" t="s">
        <v>22</v>
      </c>
      <c r="G1109" s="34">
        <f t="shared" si="87"/>
        <v>18</v>
      </c>
      <c r="H1109" s="36">
        <f t="shared" si="91"/>
        <v>22.5</v>
      </c>
      <c r="I1109" s="36">
        <f t="shared" si="89"/>
        <v>22.5</v>
      </c>
      <c r="J1109" s="29" t="s">
        <v>3622</v>
      </c>
      <c r="K1109" s="37">
        <v>18</v>
      </c>
      <c r="M1109" s="38">
        <v>18</v>
      </c>
      <c r="N1109" s="39">
        <f t="shared" si="90"/>
        <v>0.25</v>
      </c>
      <c r="S1109" s="13">
        <v>1</v>
      </c>
    </row>
    <row r="1110" spans="1:19" ht="22.5" x14ac:dyDescent="0.25">
      <c r="A1110" s="32" t="s">
        <v>1156</v>
      </c>
      <c r="B1110" s="33" t="s">
        <v>2333</v>
      </c>
      <c r="C1110" s="32" t="s">
        <v>2930</v>
      </c>
      <c r="D1110" s="32" t="s">
        <v>3117</v>
      </c>
      <c r="E1110" s="34">
        <f t="shared" si="88"/>
        <v>1</v>
      </c>
      <c r="F1110" s="35" t="s">
        <v>22</v>
      </c>
      <c r="G1110" s="34">
        <f t="shared" si="87"/>
        <v>18</v>
      </c>
      <c r="H1110" s="36">
        <f t="shared" si="91"/>
        <v>22.5</v>
      </c>
      <c r="I1110" s="36">
        <f t="shared" si="89"/>
        <v>22.5</v>
      </c>
      <c r="J1110" s="29" t="s">
        <v>3622</v>
      </c>
      <c r="K1110" s="37">
        <v>18</v>
      </c>
      <c r="M1110" s="38">
        <v>18</v>
      </c>
      <c r="N1110" s="39">
        <f t="shared" si="90"/>
        <v>0.25</v>
      </c>
      <c r="S1110" s="13">
        <v>1</v>
      </c>
    </row>
    <row r="1111" spans="1:19" ht="22.5" x14ac:dyDescent="0.25">
      <c r="A1111" s="32" t="s">
        <v>1157</v>
      </c>
      <c r="B1111" s="33" t="s">
        <v>2334</v>
      </c>
      <c r="C1111" s="32" t="s">
        <v>2930</v>
      </c>
      <c r="D1111" s="32" t="s">
        <v>3118</v>
      </c>
      <c r="E1111" s="34">
        <f t="shared" si="88"/>
        <v>1</v>
      </c>
      <c r="F1111" s="35" t="s">
        <v>22</v>
      </c>
      <c r="G1111" s="34">
        <f t="shared" si="87"/>
        <v>11.05</v>
      </c>
      <c r="H1111" s="36">
        <f t="shared" si="91"/>
        <v>13.81</v>
      </c>
      <c r="I1111" s="36">
        <f t="shared" si="89"/>
        <v>13.81</v>
      </c>
      <c r="J1111" s="29" t="s">
        <v>3622</v>
      </c>
      <c r="K1111" s="37">
        <v>11.05</v>
      </c>
      <c r="M1111" s="38">
        <v>11.05</v>
      </c>
      <c r="N1111" s="39">
        <f t="shared" si="90"/>
        <v>0.25</v>
      </c>
      <c r="S1111" s="13">
        <v>1</v>
      </c>
    </row>
    <row r="1112" spans="1:19" ht="22.5" x14ac:dyDescent="0.25">
      <c r="A1112" s="32" t="s">
        <v>1158</v>
      </c>
      <c r="B1112" s="33" t="s">
        <v>2337</v>
      </c>
      <c r="C1112" s="32" t="s">
        <v>2930</v>
      </c>
      <c r="D1112" s="32" t="s">
        <v>3121</v>
      </c>
      <c r="E1112" s="34">
        <f t="shared" si="88"/>
        <v>1</v>
      </c>
      <c r="F1112" s="35" t="s">
        <v>22</v>
      </c>
      <c r="G1112" s="34">
        <f t="shared" si="87"/>
        <v>18</v>
      </c>
      <c r="H1112" s="36">
        <f t="shared" si="91"/>
        <v>22.5</v>
      </c>
      <c r="I1112" s="36">
        <f t="shared" si="89"/>
        <v>22.5</v>
      </c>
      <c r="J1112" s="29" t="s">
        <v>3622</v>
      </c>
      <c r="K1112" s="37">
        <v>18</v>
      </c>
      <c r="M1112" s="38">
        <v>18</v>
      </c>
      <c r="N1112" s="39">
        <f t="shared" si="90"/>
        <v>0.25</v>
      </c>
      <c r="S1112" s="13">
        <v>1</v>
      </c>
    </row>
    <row r="1113" spans="1:19" ht="22.5" x14ac:dyDescent="0.25">
      <c r="A1113" s="32" t="s">
        <v>1159</v>
      </c>
      <c r="B1113" s="33" t="s">
        <v>2336</v>
      </c>
      <c r="C1113" s="32" t="s">
        <v>2930</v>
      </c>
      <c r="D1113" s="32" t="s">
        <v>3120</v>
      </c>
      <c r="E1113" s="34">
        <f t="shared" si="88"/>
        <v>12</v>
      </c>
      <c r="F1113" s="35" t="s">
        <v>22</v>
      </c>
      <c r="G1113" s="34">
        <f t="shared" si="87"/>
        <v>26.41</v>
      </c>
      <c r="H1113" s="36">
        <f t="shared" si="91"/>
        <v>33.01</v>
      </c>
      <c r="I1113" s="36">
        <f t="shared" si="89"/>
        <v>396.12</v>
      </c>
      <c r="J1113" s="29" t="s">
        <v>3622</v>
      </c>
      <c r="K1113" s="37">
        <v>26.41</v>
      </c>
      <c r="M1113" s="38">
        <v>26.41</v>
      </c>
      <c r="N1113" s="39">
        <f t="shared" si="90"/>
        <v>0.25</v>
      </c>
      <c r="S1113" s="13">
        <v>12</v>
      </c>
    </row>
    <row r="1114" spans="1:19" ht="22.5" x14ac:dyDescent="0.25">
      <c r="A1114" s="32" t="s">
        <v>1160</v>
      </c>
      <c r="B1114" s="33" t="s">
        <v>2338</v>
      </c>
      <c r="C1114" s="32" t="s">
        <v>2930</v>
      </c>
      <c r="D1114" s="32" t="s">
        <v>3122</v>
      </c>
      <c r="E1114" s="34">
        <f t="shared" si="88"/>
        <v>4</v>
      </c>
      <c r="F1114" s="35" t="s">
        <v>22</v>
      </c>
      <c r="G1114" s="34">
        <f t="shared" si="87"/>
        <v>26.41</v>
      </c>
      <c r="H1114" s="36">
        <f t="shared" si="91"/>
        <v>33.01</v>
      </c>
      <c r="I1114" s="36">
        <f t="shared" si="89"/>
        <v>132.04</v>
      </c>
      <c r="J1114" s="29" t="s">
        <v>3622</v>
      </c>
      <c r="K1114" s="37">
        <v>26.41</v>
      </c>
      <c r="M1114" s="38">
        <v>26.41</v>
      </c>
      <c r="N1114" s="39">
        <f t="shared" si="90"/>
        <v>0.25</v>
      </c>
      <c r="S1114" s="13">
        <v>4</v>
      </c>
    </row>
    <row r="1115" spans="1:19" ht="22.5" x14ac:dyDescent="0.25">
      <c r="A1115" s="32" t="s">
        <v>1161</v>
      </c>
      <c r="B1115" s="33" t="s">
        <v>2497</v>
      </c>
      <c r="C1115" s="32" t="s">
        <v>2930</v>
      </c>
      <c r="D1115" s="32" t="s">
        <v>3280</v>
      </c>
      <c r="E1115" s="34">
        <f t="shared" si="88"/>
        <v>4</v>
      </c>
      <c r="F1115" s="35" t="s">
        <v>22</v>
      </c>
      <c r="G1115" s="34">
        <f t="shared" si="87"/>
        <v>26.41</v>
      </c>
      <c r="H1115" s="36">
        <f t="shared" si="91"/>
        <v>33.01</v>
      </c>
      <c r="I1115" s="36">
        <f t="shared" si="89"/>
        <v>132.04</v>
      </c>
      <c r="J1115" s="29" t="s">
        <v>3622</v>
      </c>
      <c r="K1115" s="37">
        <v>26.41</v>
      </c>
      <c r="M1115" s="38">
        <v>26.41</v>
      </c>
      <c r="N1115" s="39">
        <f t="shared" si="90"/>
        <v>0.25</v>
      </c>
      <c r="S1115" s="13">
        <v>4</v>
      </c>
    </row>
    <row r="1116" spans="1:19" ht="22.5" x14ac:dyDescent="0.25">
      <c r="A1116" s="32" t="s">
        <v>1162</v>
      </c>
      <c r="B1116" s="33" t="s">
        <v>2339</v>
      </c>
      <c r="C1116" s="32" t="s">
        <v>2930</v>
      </c>
      <c r="D1116" s="32" t="s">
        <v>3123</v>
      </c>
      <c r="E1116" s="34">
        <f t="shared" si="88"/>
        <v>1</v>
      </c>
      <c r="F1116" s="35" t="s">
        <v>22</v>
      </c>
      <c r="G1116" s="34">
        <f t="shared" si="87"/>
        <v>26.41</v>
      </c>
      <c r="H1116" s="36">
        <f t="shared" si="91"/>
        <v>33.01</v>
      </c>
      <c r="I1116" s="36">
        <f t="shared" si="89"/>
        <v>33.01</v>
      </c>
      <c r="J1116" s="29" t="s">
        <v>3622</v>
      </c>
      <c r="K1116" s="37">
        <v>26.41</v>
      </c>
      <c r="M1116" s="38">
        <v>26.41</v>
      </c>
      <c r="N1116" s="39">
        <f t="shared" si="90"/>
        <v>0.25</v>
      </c>
      <c r="S1116" s="13">
        <v>1</v>
      </c>
    </row>
    <row r="1117" spans="1:19" ht="33.75" x14ac:dyDescent="0.25">
      <c r="A1117" s="32" t="s">
        <v>1163</v>
      </c>
      <c r="B1117" s="33" t="s">
        <v>2341</v>
      </c>
      <c r="C1117" s="32" t="s">
        <v>2930</v>
      </c>
      <c r="D1117" s="32" t="s">
        <v>3125</v>
      </c>
      <c r="E1117" s="34">
        <f t="shared" si="88"/>
        <v>1</v>
      </c>
      <c r="F1117" s="35" t="s">
        <v>22</v>
      </c>
      <c r="G1117" s="34">
        <f t="shared" ref="G1117:G1180" si="92">ROUND(K1117*(100%-I$7),2)</f>
        <v>1995.14</v>
      </c>
      <c r="H1117" s="36">
        <f t="shared" si="91"/>
        <v>2493.9299999999998</v>
      </c>
      <c r="I1117" s="36">
        <f t="shared" si="89"/>
        <v>2493.9299999999998</v>
      </c>
      <c r="J1117" s="29" t="s">
        <v>3622</v>
      </c>
      <c r="K1117" s="37">
        <v>1995.14</v>
      </c>
      <c r="M1117" s="38">
        <v>1995.14</v>
      </c>
      <c r="N1117" s="39">
        <f t="shared" si="90"/>
        <v>0.25</v>
      </c>
      <c r="S1117" s="13">
        <v>1</v>
      </c>
    </row>
    <row r="1118" spans="1:19" ht="33.75" x14ac:dyDescent="0.25">
      <c r="A1118" s="32" t="s">
        <v>1164</v>
      </c>
      <c r="B1118" s="33" t="s">
        <v>2342</v>
      </c>
      <c r="C1118" s="32" t="s">
        <v>1</v>
      </c>
      <c r="D1118" s="32" t="s">
        <v>3126</v>
      </c>
      <c r="E1118" s="34">
        <f t="shared" si="88"/>
        <v>2</v>
      </c>
      <c r="F1118" s="35" t="s">
        <v>22</v>
      </c>
      <c r="G1118" s="34">
        <f t="shared" si="92"/>
        <v>351.77</v>
      </c>
      <c r="H1118" s="36">
        <f t="shared" si="91"/>
        <v>439.71</v>
      </c>
      <c r="I1118" s="36">
        <f t="shared" si="89"/>
        <v>879.42</v>
      </c>
      <c r="J1118" s="29" t="s">
        <v>3622</v>
      </c>
      <c r="K1118" s="37">
        <v>351.77</v>
      </c>
      <c r="M1118" s="38">
        <v>351.77</v>
      </c>
      <c r="N1118" s="39">
        <f t="shared" si="90"/>
        <v>0.25</v>
      </c>
      <c r="S1118" s="13">
        <v>2</v>
      </c>
    </row>
    <row r="1119" spans="1:19" ht="22.5" x14ac:dyDescent="0.25">
      <c r="A1119" s="32" t="s">
        <v>1165</v>
      </c>
      <c r="B1119" s="33" t="s">
        <v>2570</v>
      </c>
      <c r="C1119" s="32" t="s">
        <v>1</v>
      </c>
      <c r="D1119" s="32" t="s">
        <v>3350</v>
      </c>
      <c r="E1119" s="34">
        <f t="shared" si="88"/>
        <v>78</v>
      </c>
      <c r="F1119" s="35" t="s">
        <v>24</v>
      </c>
      <c r="G1119" s="34">
        <f t="shared" si="92"/>
        <v>20.67</v>
      </c>
      <c r="H1119" s="36">
        <f t="shared" si="91"/>
        <v>25.84</v>
      </c>
      <c r="I1119" s="36">
        <f t="shared" si="89"/>
        <v>2015.52</v>
      </c>
      <c r="J1119" s="29" t="s">
        <v>3622</v>
      </c>
      <c r="K1119" s="37">
        <v>20.67</v>
      </c>
      <c r="M1119" s="38">
        <v>20.67</v>
      </c>
      <c r="N1119" s="39">
        <f t="shared" si="90"/>
        <v>0.25</v>
      </c>
      <c r="S1119" s="13">
        <v>78</v>
      </c>
    </row>
    <row r="1120" spans="1:19" ht="22.5" x14ac:dyDescent="0.25">
      <c r="A1120" s="32" t="s">
        <v>1166</v>
      </c>
      <c r="B1120" s="33" t="s">
        <v>2571</v>
      </c>
      <c r="C1120" s="32" t="s">
        <v>1</v>
      </c>
      <c r="D1120" s="32" t="s">
        <v>3351</v>
      </c>
      <c r="E1120" s="34">
        <f t="shared" si="88"/>
        <v>3</v>
      </c>
      <c r="F1120" s="35" t="s">
        <v>24</v>
      </c>
      <c r="G1120" s="34">
        <f t="shared" si="92"/>
        <v>26.11</v>
      </c>
      <c r="H1120" s="36">
        <f t="shared" si="91"/>
        <v>32.64</v>
      </c>
      <c r="I1120" s="36">
        <f t="shared" si="89"/>
        <v>97.92</v>
      </c>
      <c r="J1120" s="29" t="s">
        <v>3622</v>
      </c>
      <c r="K1120" s="37">
        <v>26.11</v>
      </c>
      <c r="M1120" s="38">
        <v>26.11</v>
      </c>
      <c r="N1120" s="39">
        <f t="shared" si="90"/>
        <v>0.25</v>
      </c>
      <c r="S1120" s="13">
        <v>3</v>
      </c>
    </row>
    <row r="1121" spans="1:19" ht="22.5" x14ac:dyDescent="0.25">
      <c r="A1121" s="32" t="s">
        <v>1167</v>
      </c>
      <c r="B1121" s="33" t="s">
        <v>2572</v>
      </c>
      <c r="C1121" s="32" t="s">
        <v>1</v>
      </c>
      <c r="D1121" s="32" t="s">
        <v>3352</v>
      </c>
      <c r="E1121" s="34">
        <f t="shared" si="88"/>
        <v>410</v>
      </c>
      <c r="F1121" s="35" t="s">
        <v>24</v>
      </c>
      <c r="G1121" s="34">
        <f t="shared" si="92"/>
        <v>18.95</v>
      </c>
      <c r="H1121" s="36">
        <f t="shared" si="91"/>
        <v>23.69</v>
      </c>
      <c r="I1121" s="36">
        <f t="shared" si="89"/>
        <v>9712.9</v>
      </c>
      <c r="J1121" s="29" t="s">
        <v>3622</v>
      </c>
      <c r="K1121" s="37">
        <v>18.95</v>
      </c>
      <c r="M1121" s="38">
        <v>18.95</v>
      </c>
      <c r="N1121" s="39">
        <f t="shared" si="90"/>
        <v>0.25</v>
      </c>
      <c r="S1121" s="13">
        <v>410</v>
      </c>
    </row>
    <row r="1122" spans="1:19" x14ac:dyDescent="0.25">
      <c r="A1122" s="32" t="s">
        <v>1168</v>
      </c>
      <c r="B1122" s="33" t="s">
        <v>2348</v>
      </c>
      <c r="C1122" s="32" t="s">
        <v>2930</v>
      </c>
      <c r="D1122" s="32" t="s">
        <v>3132</v>
      </c>
      <c r="E1122" s="34">
        <f t="shared" si="88"/>
        <v>50</v>
      </c>
      <c r="F1122" s="35" t="s">
        <v>24</v>
      </c>
      <c r="G1122" s="34">
        <f t="shared" si="92"/>
        <v>24.96</v>
      </c>
      <c r="H1122" s="36">
        <f t="shared" si="91"/>
        <v>31.2</v>
      </c>
      <c r="I1122" s="36">
        <f t="shared" si="89"/>
        <v>1560</v>
      </c>
      <c r="J1122" s="29" t="s">
        <v>3622</v>
      </c>
      <c r="K1122" s="37">
        <v>24.96</v>
      </c>
      <c r="M1122" s="38">
        <v>24.96</v>
      </c>
      <c r="N1122" s="39">
        <f t="shared" si="90"/>
        <v>0.25</v>
      </c>
      <c r="S1122" s="13">
        <v>50</v>
      </c>
    </row>
    <row r="1123" spans="1:19" x14ac:dyDescent="0.25">
      <c r="A1123" s="32" t="s">
        <v>1169</v>
      </c>
      <c r="B1123" s="33" t="s">
        <v>2573</v>
      </c>
      <c r="C1123" s="32" t="s">
        <v>2930</v>
      </c>
      <c r="D1123" s="32" t="s">
        <v>3353</v>
      </c>
      <c r="E1123" s="34">
        <f t="shared" si="88"/>
        <v>49</v>
      </c>
      <c r="F1123" s="35" t="s">
        <v>24</v>
      </c>
      <c r="G1123" s="34">
        <f t="shared" si="92"/>
        <v>81.62</v>
      </c>
      <c r="H1123" s="36">
        <f t="shared" si="91"/>
        <v>102.03</v>
      </c>
      <c r="I1123" s="36">
        <f t="shared" si="89"/>
        <v>4999.47</v>
      </c>
      <c r="J1123" s="29" t="s">
        <v>3622</v>
      </c>
      <c r="K1123" s="37">
        <v>81.62</v>
      </c>
      <c r="M1123" s="38">
        <v>81.62</v>
      </c>
      <c r="N1123" s="39">
        <f t="shared" si="90"/>
        <v>0.25</v>
      </c>
      <c r="S1123" s="13">
        <v>49</v>
      </c>
    </row>
    <row r="1124" spans="1:19" ht="22.5" x14ac:dyDescent="0.25">
      <c r="A1124" s="32" t="s">
        <v>1170</v>
      </c>
      <c r="B1124" s="33" t="s">
        <v>2574</v>
      </c>
      <c r="C1124" s="32" t="s">
        <v>1</v>
      </c>
      <c r="D1124" s="32" t="s">
        <v>3354</v>
      </c>
      <c r="E1124" s="34">
        <f t="shared" ref="E1124:E1187" si="93">S1124</f>
        <v>15</v>
      </c>
      <c r="F1124" s="35" t="s">
        <v>24</v>
      </c>
      <c r="G1124" s="34">
        <f t="shared" si="92"/>
        <v>18.96</v>
      </c>
      <c r="H1124" s="36">
        <f t="shared" si="91"/>
        <v>23.7</v>
      </c>
      <c r="I1124" s="36">
        <f t="shared" si="89"/>
        <v>355.5</v>
      </c>
      <c r="J1124" s="29" t="s">
        <v>3622</v>
      </c>
      <c r="K1124" s="37">
        <v>18.96</v>
      </c>
      <c r="M1124" s="38">
        <v>18.96</v>
      </c>
      <c r="N1124" s="39">
        <f t="shared" si="90"/>
        <v>0.25</v>
      </c>
      <c r="S1124" s="13">
        <v>15</v>
      </c>
    </row>
    <row r="1125" spans="1:19" ht="22.5" x14ac:dyDescent="0.25">
      <c r="A1125" s="32" t="s">
        <v>1171</v>
      </c>
      <c r="B1125" s="33" t="s">
        <v>2575</v>
      </c>
      <c r="C1125" s="32" t="s">
        <v>2930</v>
      </c>
      <c r="D1125" s="32" t="s">
        <v>3355</v>
      </c>
      <c r="E1125" s="34">
        <f t="shared" si="93"/>
        <v>39</v>
      </c>
      <c r="F1125" s="35" t="s">
        <v>22</v>
      </c>
      <c r="G1125" s="34">
        <f t="shared" si="92"/>
        <v>107.23</v>
      </c>
      <c r="H1125" s="36">
        <f t="shared" si="91"/>
        <v>134.04</v>
      </c>
      <c r="I1125" s="36">
        <f t="shared" si="89"/>
        <v>5227.5600000000004</v>
      </c>
      <c r="J1125" s="29" t="s">
        <v>3622</v>
      </c>
      <c r="K1125" s="37">
        <v>107.23</v>
      </c>
      <c r="M1125" s="38">
        <v>107.23</v>
      </c>
      <c r="N1125" s="39">
        <f t="shared" si="90"/>
        <v>0.25</v>
      </c>
      <c r="S1125" s="13">
        <v>39</v>
      </c>
    </row>
    <row r="1126" spans="1:19" ht="22.5" x14ac:dyDescent="0.25">
      <c r="A1126" s="32" t="s">
        <v>1172</v>
      </c>
      <c r="B1126" s="33" t="s">
        <v>2359</v>
      </c>
      <c r="C1126" s="32" t="s">
        <v>1</v>
      </c>
      <c r="D1126" s="32" t="s">
        <v>3143</v>
      </c>
      <c r="E1126" s="34">
        <f t="shared" si="93"/>
        <v>1560</v>
      </c>
      <c r="F1126" s="35" t="s">
        <v>24</v>
      </c>
      <c r="G1126" s="34">
        <f t="shared" si="92"/>
        <v>5.01</v>
      </c>
      <c r="H1126" s="36">
        <f t="shared" si="91"/>
        <v>6.26</v>
      </c>
      <c r="I1126" s="36">
        <f t="shared" si="89"/>
        <v>9765.6</v>
      </c>
      <c r="J1126" s="29" t="s">
        <v>3622</v>
      </c>
      <c r="K1126" s="37">
        <v>5.01</v>
      </c>
      <c r="M1126" s="38">
        <v>5.01</v>
      </c>
      <c r="N1126" s="39">
        <f t="shared" si="90"/>
        <v>0.25</v>
      </c>
      <c r="S1126" s="13">
        <v>1560</v>
      </c>
    </row>
    <row r="1127" spans="1:19" x14ac:dyDescent="0.25">
      <c r="A1127" s="32" t="s">
        <v>1173</v>
      </c>
      <c r="B1127" s="33" t="s">
        <v>2576</v>
      </c>
      <c r="C1127" s="32" t="s">
        <v>2930</v>
      </c>
      <c r="D1127" s="32" t="s">
        <v>3356</v>
      </c>
      <c r="E1127" s="34">
        <f t="shared" si="93"/>
        <v>42</v>
      </c>
      <c r="F1127" s="35" t="s">
        <v>24</v>
      </c>
      <c r="G1127" s="34">
        <f t="shared" si="92"/>
        <v>11.17</v>
      </c>
      <c r="H1127" s="36">
        <f t="shared" si="91"/>
        <v>13.96</v>
      </c>
      <c r="I1127" s="36">
        <f t="shared" si="89"/>
        <v>586.32000000000005</v>
      </c>
      <c r="J1127" s="29" t="s">
        <v>3622</v>
      </c>
      <c r="K1127" s="37">
        <v>11.17</v>
      </c>
      <c r="M1127" s="38">
        <v>11.17</v>
      </c>
      <c r="N1127" s="39">
        <f t="shared" si="90"/>
        <v>0.25</v>
      </c>
      <c r="S1127" s="13">
        <v>42</v>
      </c>
    </row>
    <row r="1128" spans="1:19" ht="22.5" x14ac:dyDescent="0.25">
      <c r="A1128" s="32" t="s">
        <v>1174</v>
      </c>
      <c r="B1128" s="33" t="s">
        <v>2360</v>
      </c>
      <c r="C1128" s="32" t="s">
        <v>1</v>
      </c>
      <c r="D1128" s="32" t="s">
        <v>3144</v>
      </c>
      <c r="E1128" s="34">
        <f t="shared" si="93"/>
        <v>274</v>
      </c>
      <c r="F1128" s="35" t="s">
        <v>24</v>
      </c>
      <c r="G1128" s="34">
        <f t="shared" si="92"/>
        <v>7.36</v>
      </c>
      <c r="H1128" s="36">
        <f t="shared" si="91"/>
        <v>9.1999999999999993</v>
      </c>
      <c r="I1128" s="36">
        <f t="shared" si="89"/>
        <v>2520.8000000000002</v>
      </c>
      <c r="J1128" s="29" t="s">
        <v>3622</v>
      </c>
      <c r="K1128" s="37">
        <v>7.36</v>
      </c>
      <c r="M1128" s="38">
        <v>7.36</v>
      </c>
      <c r="N1128" s="39">
        <f t="shared" si="90"/>
        <v>0.25</v>
      </c>
      <c r="S1128" s="13">
        <v>274</v>
      </c>
    </row>
    <row r="1129" spans="1:19" x14ac:dyDescent="0.25">
      <c r="A1129" s="32" t="s">
        <v>1175</v>
      </c>
      <c r="B1129" s="33" t="s">
        <v>2577</v>
      </c>
      <c r="C1129" s="32" t="s">
        <v>2930</v>
      </c>
      <c r="D1129" s="32" t="s">
        <v>3357</v>
      </c>
      <c r="E1129" s="34">
        <f t="shared" si="93"/>
        <v>307</v>
      </c>
      <c r="F1129" s="35" t="s">
        <v>24</v>
      </c>
      <c r="G1129" s="34">
        <f t="shared" si="92"/>
        <v>161.63</v>
      </c>
      <c r="H1129" s="36">
        <f t="shared" si="91"/>
        <v>202.04</v>
      </c>
      <c r="I1129" s="36">
        <f t="shared" si="89"/>
        <v>62026.28</v>
      </c>
      <c r="J1129" s="29" t="s">
        <v>3622</v>
      </c>
      <c r="K1129" s="37">
        <v>161.63</v>
      </c>
      <c r="M1129" s="38">
        <v>161.63</v>
      </c>
      <c r="N1129" s="39">
        <f t="shared" si="90"/>
        <v>0.25</v>
      </c>
      <c r="S1129" s="13">
        <v>307</v>
      </c>
    </row>
    <row r="1130" spans="1:19" ht="22.5" x14ac:dyDescent="0.25">
      <c r="A1130" s="32" t="s">
        <v>1176</v>
      </c>
      <c r="B1130" s="33" t="s">
        <v>2578</v>
      </c>
      <c r="C1130" s="32" t="s">
        <v>1</v>
      </c>
      <c r="D1130" s="32" t="s">
        <v>3358</v>
      </c>
      <c r="E1130" s="34">
        <f t="shared" si="93"/>
        <v>29</v>
      </c>
      <c r="F1130" s="35" t="s">
        <v>24</v>
      </c>
      <c r="G1130" s="34">
        <f t="shared" si="92"/>
        <v>25.92</v>
      </c>
      <c r="H1130" s="36">
        <f t="shared" si="91"/>
        <v>32.4</v>
      </c>
      <c r="I1130" s="36">
        <f t="shared" si="89"/>
        <v>939.6</v>
      </c>
      <c r="J1130" s="29" t="s">
        <v>3622</v>
      </c>
      <c r="K1130" s="37">
        <v>25.92</v>
      </c>
      <c r="M1130" s="38">
        <v>25.92</v>
      </c>
      <c r="N1130" s="39">
        <f t="shared" si="90"/>
        <v>0.25</v>
      </c>
      <c r="S1130" s="13">
        <v>29</v>
      </c>
    </row>
    <row r="1131" spans="1:19" ht="22.5" x14ac:dyDescent="0.25">
      <c r="A1131" s="32" t="s">
        <v>1177</v>
      </c>
      <c r="B1131" s="33" t="s">
        <v>2379</v>
      </c>
      <c r="C1131" s="32" t="s">
        <v>1</v>
      </c>
      <c r="D1131" s="32" t="s">
        <v>3163</v>
      </c>
      <c r="E1131" s="34">
        <f t="shared" si="93"/>
        <v>12</v>
      </c>
      <c r="F1131" s="35" t="s">
        <v>22</v>
      </c>
      <c r="G1131" s="34">
        <f t="shared" si="92"/>
        <v>23.82</v>
      </c>
      <c r="H1131" s="36">
        <f t="shared" si="91"/>
        <v>29.78</v>
      </c>
      <c r="I1131" s="36">
        <f t="shared" si="89"/>
        <v>357.36</v>
      </c>
      <c r="J1131" s="29" t="s">
        <v>3622</v>
      </c>
      <c r="K1131" s="37">
        <v>23.82</v>
      </c>
      <c r="M1131" s="38">
        <v>23.82</v>
      </c>
      <c r="N1131" s="39">
        <f t="shared" si="90"/>
        <v>0.25</v>
      </c>
      <c r="S1131" s="13">
        <v>12</v>
      </c>
    </row>
    <row r="1132" spans="1:19" ht="22.5" x14ac:dyDescent="0.25">
      <c r="A1132" s="32" t="s">
        <v>1178</v>
      </c>
      <c r="B1132" s="33" t="s">
        <v>2378</v>
      </c>
      <c r="C1132" s="32" t="s">
        <v>1</v>
      </c>
      <c r="D1132" s="32" t="s">
        <v>3162</v>
      </c>
      <c r="E1132" s="34">
        <f t="shared" si="93"/>
        <v>12</v>
      </c>
      <c r="F1132" s="35" t="s">
        <v>22</v>
      </c>
      <c r="G1132" s="34">
        <f t="shared" si="92"/>
        <v>20.2</v>
      </c>
      <c r="H1132" s="36">
        <f t="shared" si="91"/>
        <v>25.25</v>
      </c>
      <c r="I1132" s="36">
        <f t="shared" si="89"/>
        <v>303</v>
      </c>
      <c r="J1132" s="29" t="s">
        <v>3622</v>
      </c>
      <c r="K1132" s="37">
        <v>20.2</v>
      </c>
      <c r="M1132" s="38">
        <v>20.2</v>
      </c>
      <c r="N1132" s="39">
        <f t="shared" si="90"/>
        <v>0.25</v>
      </c>
      <c r="S1132" s="13">
        <v>12</v>
      </c>
    </row>
    <row r="1133" spans="1:19" ht="22.5" x14ac:dyDescent="0.25">
      <c r="A1133" s="32" t="s">
        <v>1179</v>
      </c>
      <c r="B1133" s="33" t="s">
        <v>2391</v>
      </c>
      <c r="C1133" s="32" t="s">
        <v>1</v>
      </c>
      <c r="D1133" s="32" t="s">
        <v>3175</v>
      </c>
      <c r="E1133" s="34">
        <f t="shared" si="93"/>
        <v>24</v>
      </c>
      <c r="F1133" s="35" t="s">
        <v>22</v>
      </c>
      <c r="G1133" s="34">
        <f t="shared" si="92"/>
        <v>14.53</v>
      </c>
      <c r="H1133" s="36">
        <f t="shared" si="91"/>
        <v>18.16</v>
      </c>
      <c r="I1133" s="36">
        <f t="shared" si="89"/>
        <v>435.84</v>
      </c>
      <c r="J1133" s="29" t="s">
        <v>3622</v>
      </c>
      <c r="K1133" s="37">
        <v>14.53</v>
      </c>
      <c r="M1133" s="38">
        <v>14.53</v>
      </c>
      <c r="N1133" s="39">
        <f t="shared" si="90"/>
        <v>0.25</v>
      </c>
      <c r="S1133" s="13">
        <v>24</v>
      </c>
    </row>
    <row r="1134" spans="1:19" ht="22.5" x14ac:dyDescent="0.25">
      <c r="A1134" s="32" t="s">
        <v>1180</v>
      </c>
      <c r="B1134" s="33" t="s">
        <v>2390</v>
      </c>
      <c r="C1134" s="32" t="s">
        <v>1</v>
      </c>
      <c r="D1134" s="32" t="s">
        <v>3174</v>
      </c>
      <c r="E1134" s="34">
        <f t="shared" si="93"/>
        <v>30</v>
      </c>
      <c r="F1134" s="35" t="s">
        <v>22</v>
      </c>
      <c r="G1134" s="34">
        <f t="shared" si="92"/>
        <v>12.7</v>
      </c>
      <c r="H1134" s="36">
        <f t="shared" si="91"/>
        <v>15.88</v>
      </c>
      <c r="I1134" s="36">
        <f t="shared" si="89"/>
        <v>476.4</v>
      </c>
      <c r="J1134" s="29" t="s">
        <v>3622</v>
      </c>
      <c r="K1134" s="37">
        <v>12.7</v>
      </c>
      <c r="M1134" s="38">
        <v>12.7</v>
      </c>
      <c r="N1134" s="39">
        <f t="shared" si="90"/>
        <v>0.25</v>
      </c>
      <c r="S1134" s="13">
        <v>30</v>
      </c>
    </row>
    <row r="1135" spans="1:19" x14ac:dyDescent="0.25">
      <c r="A1135" s="32" t="s">
        <v>1181</v>
      </c>
      <c r="B1135" s="33" t="s">
        <v>2369</v>
      </c>
      <c r="C1135" s="32" t="s">
        <v>2930</v>
      </c>
      <c r="D1135" s="32" t="s">
        <v>3153</v>
      </c>
      <c r="E1135" s="34">
        <f t="shared" si="93"/>
        <v>13</v>
      </c>
      <c r="F1135" s="35" t="s">
        <v>22</v>
      </c>
      <c r="G1135" s="34">
        <f t="shared" si="92"/>
        <v>9.6999999999999993</v>
      </c>
      <c r="H1135" s="36">
        <f t="shared" si="91"/>
        <v>12.13</v>
      </c>
      <c r="I1135" s="36">
        <f t="shared" si="89"/>
        <v>157.69</v>
      </c>
      <c r="J1135" s="29" t="s">
        <v>3622</v>
      </c>
      <c r="K1135" s="37">
        <v>9.6999999999999993</v>
      </c>
      <c r="M1135" s="38">
        <v>9.6999999999999993</v>
      </c>
      <c r="N1135" s="39">
        <f t="shared" si="90"/>
        <v>0.25099999999999989</v>
      </c>
      <c r="S1135" s="13">
        <v>13</v>
      </c>
    </row>
    <row r="1136" spans="1:19" x14ac:dyDescent="0.25">
      <c r="A1136" s="32" t="s">
        <v>1182</v>
      </c>
      <c r="B1136" s="33" t="s">
        <v>2370</v>
      </c>
      <c r="C1136" s="32" t="s">
        <v>2930</v>
      </c>
      <c r="D1136" s="32" t="s">
        <v>3154</v>
      </c>
      <c r="E1136" s="34">
        <f t="shared" si="93"/>
        <v>24</v>
      </c>
      <c r="F1136" s="35" t="s">
        <v>22</v>
      </c>
      <c r="G1136" s="34">
        <f t="shared" si="92"/>
        <v>9.6999999999999993</v>
      </c>
      <c r="H1136" s="36">
        <f t="shared" si="91"/>
        <v>12.13</v>
      </c>
      <c r="I1136" s="36">
        <f t="shared" si="89"/>
        <v>291.12</v>
      </c>
      <c r="J1136" s="29" t="s">
        <v>3622</v>
      </c>
      <c r="K1136" s="37">
        <v>9.6999999999999993</v>
      </c>
      <c r="M1136" s="38">
        <v>9.6999999999999993</v>
      </c>
      <c r="N1136" s="39">
        <f t="shared" si="90"/>
        <v>0.25099999999999989</v>
      </c>
      <c r="S1136" s="13">
        <v>24</v>
      </c>
    </row>
    <row r="1137" spans="1:19" x14ac:dyDescent="0.25">
      <c r="A1137" s="32" t="s">
        <v>1183</v>
      </c>
      <c r="B1137" s="33" t="s">
        <v>2579</v>
      </c>
      <c r="C1137" s="32" t="s">
        <v>2930</v>
      </c>
      <c r="D1137" s="32" t="s">
        <v>3359</v>
      </c>
      <c r="E1137" s="34">
        <f t="shared" si="93"/>
        <v>3</v>
      </c>
      <c r="F1137" s="35" t="s">
        <v>22</v>
      </c>
      <c r="G1137" s="34">
        <f t="shared" si="92"/>
        <v>17.66</v>
      </c>
      <c r="H1137" s="36">
        <f t="shared" si="91"/>
        <v>22.08</v>
      </c>
      <c r="I1137" s="36">
        <f t="shared" si="89"/>
        <v>66.239999999999995</v>
      </c>
      <c r="J1137" s="29" t="s">
        <v>3622</v>
      </c>
      <c r="K1137" s="37">
        <v>17.66</v>
      </c>
      <c r="M1137" s="38">
        <v>17.66</v>
      </c>
      <c r="N1137" s="39">
        <f t="shared" si="90"/>
        <v>0.25</v>
      </c>
      <c r="S1137" s="13">
        <v>3</v>
      </c>
    </row>
    <row r="1138" spans="1:19" ht="22.5" x14ac:dyDescent="0.25">
      <c r="A1138" s="32" t="s">
        <v>1184</v>
      </c>
      <c r="B1138" s="33" t="s">
        <v>2400</v>
      </c>
      <c r="C1138" s="32" t="s">
        <v>1</v>
      </c>
      <c r="D1138" s="32" t="s">
        <v>3184</v>
      </c>
      <c r="E1138" s="34">
        <f t="shared" si="93"/>
        <v>2</v>
      </c>
      <c r="F1138" s="35" t="s">
        <v>22</v>
      </c>
      <c r="G1138" s="34">
        <f t="shared" si="92"/>
        <v>31.23</v>
      </c>
      <c r="H1138" s="36">
        <f t="shared" si="91"/>
        <v>39.04</v>
      </c>
      <c r="I1138" s="36">
        <f t="shared" si="89"/>
        <v>78.08</v>
      </c>
      <c r="J1138" s="29" t="s">
        <v>3622</v>
      </c>
      <c r="K1138" s="37">
        <v>31.23</v>
      </c>
      <c r="M1138" s="38">
        <v>31.23</v>
      </c>
      <c r="N1138" s="39">
        <f t="shared" si="90"/>
        <v>0.25</v>
      </c>
      <c r="S1138" s="13">
        <v>2</v>
      </c>
    </row>
    <row r="1139" spans="1:19" ht="22.5" x14ac:dyDescent="0.25">
      <c r="A1139" s="32" t="s">
        <v>1185</v>
      </c>
      <c r="B1139" s="33" t="s">
        <v>2580</v>
      </c>
      <c r="C1139" s="32" t="s">
        <v>1</v>
      </c>
      <c r="D1139" s="32" t="s">
        <v>3360</v>
      </c>
      <c r="E1139" s="34">
        <f t="shared" si="93"/>
        <v>2</v>
      </c>
      <c r="F1139" s="35" t="s">
        <v>22</v>
      </c>
      <c r="G1139" s="34">
        <f t="shared" si="92"/>
        <v>84.05</v>
      </c>
      <c r="H1139" s="36">
        <f t="shared" si="91"/>
        <v>105.06</v>
      </c>
      <c r="I1139" s="36">
        <f t="shared" si="89"/>
        <v>210.12</v>
      </c>
      <c r="J1139" s="29" t="s">
        <v>3622</v>
      </c>
      <c r="K1139" s="37">
        <v>84.05</v>
      </c>
      <c r="M1139" s="38">
        <v>84.05</v>
      </c>
      <c r="N1139" s="39">
        <f t="shared" si="90"/>
        <v>0.25</v>
      </c>
      <c r="S1139" s="13">
        <v>2</v>
      </c>
    </row>
    <row r="1140" spans="1:19" ht="22.5" x14ac:dyDescent="0.25">
      <c r="A1140" s="32" t="s">
        <v>1186</v>
      </c>
      <c r="B1140" s="33" t="s">
        <v>2397</v>
      </c>
      <c r="C1140" s="32" t="s">
        <v>1</v>
      </c>
      <c r="D1140" s="32" t="s">
        <v>3181</v>
      </c>
      <c r="E1140" s="34">
        <f t="shared" si="93"/>
        <v>2</v>
      </c>
      <c r="F1140" s="35" t="s">
        <v>22</v>
      </c>
      <c r="G1140" s="34">
        <f t="shared" si="92"/>
        <v>51.28</v>
      </c>
      <c r="H1140" s="36">
        <f t="shared" si="91"/>
        <v>64.099999999999994</v>
      </c>
      <c r="I1140" s="36">
        <f t="shared" si="89"/>
        <v>128.19999999999999</v>
      </c>
      <c r="J1140" s="29" t="s">
        <v>3622</v>
      </c>
      <c r="K1140" s="37">
        <v>51.28</v>
      </c>
      <c r="M1140" s="38">
        <v>51.28</v>
      </c>
      <c r="N1140" s="39">
        <f t="shared" si="90"/>
        <v>0.25</v>
      </c>
      <c r="S1140" s="13">
        <v>2</v>
      </c>
    </row>
    <row r="1141" spans="1:19" ht="22.5" x14ac:dyDescent="0.25">
      <c r="A1141" s="32" t="s">
        <v>1187</v>
      </c>
      <c r="B1141" s="33" t="s">
        <v>2581</v>
      </c>
      <c r="C1141" s="32" t="s">
        <v>1</v>
      </c>
      <c r="D1141" s="32" t="s">
        <v>3361</v>
      </c>
      <c r="E1141" s="34">
        <f t="shared" si="93"/>
        <v>7</v>
      </c>
      <c r="F1141" s="35" t="s">
        <v>22</v>
      </c>
      <c r="G1141" s="34">
        <f t="shared" si="92"/>
        <v>103.19</v>
      </c>
      <c r="H1141" s="36">
        <f t="shared" si="91"/>
        <v>128.99</v>
      </c>
      <c r="I1141" s="36">
        <f t="shared" si="89"/>
        <v>902.93</v>
      </c>
      <c r="J1141" s="29" t="s">
        <v>3622</v>
      </c>
      <c r="K1141" s="37">
        <v>103.19</v>
      </c>
      <c r="M1141" s="38">
        <v>103.19</v>
      </c>
      <c r="N1141" s="39">
        <f t="shared" si="90"/>
        <v>0.25</v>
      </c>
      <c r="S1141" s="13">
        <v>7</v>
      </c>
    </row>
    <row r="1142" spans="1:19" ht="22.5" x14ac:dyDescent="0.25">
      <c r="A1142" s="32" t="s">
        <v>1188</v>
      </c>
      <c r="B1142" s="33" t="s">
        <v>2491</v>
      </c>
      <c r="C1142" s="32" t="s">
        <v>1</v>
      </c>
      <c r="D1142" s="32" t="s">
        <v>3274</v>
      </c>
      <c r="E1142" s="34">
        <f t="shared" si="93"/>
        <v>74</v>
      </c>
      <c r="F1142" s="35" t="s">
        <v>22</v>
      </c>
      <c r="G1142" s="34">
        <f t="shared" si="92"/>
        <v>12.88</v>
      </c>
      <c r="H1142" s="36">
        <f t="shared" si="91"/>
        <v>16.100000000000001</v>
      </c>
      <c r="I1142" s="36">
        <f t="shared" si="89"/>
        <v>1191.4000000000001</v>
      </c>
      <c r="J1142" s="29" t="s">
        <v>3622</v>
      </c>
      <c r="K1142" s="37">
        <v>12.88</v>
      </c>
      <c r="M1142" s="38">
        <v>12.88</v>
      </c>
      <c r="N1142" s="39">
        <f t="shared" si="90"/>
        <v>0.25</v>
      </c>
      <c r="S1142" s="13">
        <v>74</v>
      </c>
    </row>
    <row r="1143" spans="1:19" ht="22.5" x14ac:dyDescent="0.25">
      <c r="A1143" s="32" t="s">
        <v>1189</v>
      </c>
      <c r="B1143" s="33" t="s">
        <v>2409</v>
      </c>
      <c r="C1143" s="32" t="s">
        <v>1</v>
      </c>
      <c r="D1143" s="32" t="s">
        <v>3193</v>
      </c>
      <c r="E1143" s="34">
        <f t="shared" si="93"/>
        <v>41</v>
      </c>
      <c r="F1143" s="35" t="s">
        <v>22</v>
      </c>
      <c r="G1143" s="34">
        <f t="shared" si="92"/>
        <v>20.16</v>
      </c>
      <c r="H1143" s="36">
        <f t="shared" si="91"/>
        <v>25.2</v>
      </c>
      <c r="I1143" s="36">
        <f t="shared" si="89"/>
        <v>1033.2</v>
      </c>
      <c r="J1143" s="29" t="s">
        <v>3622</v>
      </c>
      <c r="K1143" s="37">
        <v>20.16</v>
      </c>
      <c r="M1143" s="38">
        <v>20.16</v>
      </c>
      <c r="N1143" s="39">
        <f t="shared" si="90"/>
        <v>0.25</v>
      </c>
      <c r="S1143" s="13">
        <v>41</v>
      </c>
    </row>
    <row r="1144" spans="1:19" ht="22.5" x14ac:dyDescent="0.25">
      <c r="A1144" s="32" t="s">
        <v>1190</v>
      </c>
      <c r="B1144" s="33" t="s">
        <v>2406</v>
      </c>
      <c r="C1144" s="32" t="s">
        <v>1</v>
      </c>
      <c r="D1144" s="32" t="s">
        <v>3190</v>
      </c>
      <c r="E1144" s="34">
        <f t="shared" si="93"/>
        <v>44</v>
      </c>
      <c r="F1144" s="35" t="s">
        <v>22</v>
      </c>
      <c r="G1144" s="34">
        <f t="shared" si="92"/>
        <v>32.69</v>
      </c>
      <c r="H1144" s="36">
        <f t="shared" si="91"/>
        <v>40.86</v>
      </c>
      <c r="I1144" s="36">
        <f t="shared" si="89"/>
        <v>1797.84</v>
      </c>
      <c r="J1144" s="29" t="s">
        <v>3622</v>
      </c>
      <c r="K1144" s="37">
        <v>32.69</v>
      </c>
      <c r="M1144" s="38">
        <v>32.69</v>
      </c>
      <c r="N1144" s="39">
        <f t="shared" si="90"/>
        <v>0.25</v>
      </c>
      <c r="S1144" s="13">
        <v>44</v>
      </c>
    </row>
    <row r="1145" spans="1:19" ht="22.5" x14ac:dyDescent="0.25">
      <c r="A1145" s="32" t="s">
        <v>1191</v>
      </c>
      <c r="B1145" s="33" t="s">
        <v>2408</v>
      </c>
      <c r="C1145" s="32" t="s">
        <v>1</v>
      </c>
      <c r="D1145" s="32" t="s">
        <v>3192</v>
      </c>
      <c r="E1145" s="34">
        <f t="shared" si="93"/>
        <v>25</v>
      </c>
      <c r="F1145" s="35" t="s">
        <v>22</v>
      </c>
      <c r="G1145" s="34">
        <f t="shared" si="92"/>
        <v>50.31</v>
      </c>
      <c r="H1145" s="36">
        <f t="shared" si="91"/>
        <v>62.89</v>
      </c>
      <c r="I1145" s="36">
        <f t="shared" si="89"/>
        <v>1572.25</v>
      </c>
      <c r="J1145" s="29" t="s">
        <v>3622</v>
      </c>
      <c r="K1145" s="37">
        <v>50.31</v>
      </c>
      <c r="M1145" s="38">
        <v>50.31</v>
      </c>
      <c r="N1145" s="39">
        <f t="shared" si="90"/>
        <v>0.25</v>
      </c>
      <c r="S1145" s="13">
        <v>25</v>
      </c>
    </row>
    <row r="1146" spans="1:19" ht="22.5" x14ac:dyDescent="0.25">
      <c r="A1146" s="32" t="s">
        <v>1192</v>
      </c>
      <c r="B1146" s="33" t="s">
        <v>2582</v>
      </c>
      <c r="C1146" s="32" t="s">
        <v>1</v>
      </c>
      <c r="D1146" s="32" t="s">
        <v>3362</v>
      </c>
      <c r="E1146" s="34">
        <f t="shared" si="93"/>
        <v>12</v>
      </c>
      <c r="F1146" s="35" t="s">
        <v>22</v>
      </c>
      <c r="G1146" s="34">
        <f t="shared" si="92"/>
        <v>46.59</v>
      </c>
      <c r="H1146" s="36">
        <f t="shared" si="91"/>
        <v>58.24</v>
      </c>
      <c r="I1146" s="36">
        <f t="shared" si="89"/>
        <v>698.88</v>
      </c>
      <c r="J1146" s="29" t="s">
        <v>3622</v>
      </c>
      <c r="K1146" s="37">
        <v>46.59</v>
      </c>
      <c r="M1146" s="38">
        <v>46.59</v>
      </c>
      <c r="N1146" s="39">
        <f t="shared" si="90"/>
        <v>0.25</v>
      </c>
      <c r="S1146" s="13">
        <v>12</v>
      </c>
    </row>
    <row r="1147" spans="1:19" ht="22.5" x14ac:dyDescent="0.25">
      <c r="A1147" s="32" t="s">
        <v>1193</v>
      </c>
      <c r="B1147" s="33" t="s">
        <v>2396</v>
      </c>
      <c r="C1147" s="32" t="s">
        <v>1</v>
      </c>
      <c r="D1147" s="32" t="s">
        <v>3180</v>
      </c>
      <c r="E1147" s="34">
        <f t="shared" si="93"/>
        <v>6</v>
      </c>
      <c r="F1147" s="35" t="s">
        <v>22</v>
      </c>
      <c r="G1147" s="34">
        <f t="shared" si="92"/>
        <v>54.76</v>
      </c>
      <c r="H1147" s="36">
        <f t="shared" si="91"/>
        <v>68.45</v>
      </c>
      <c r="I1147" s="36">
        <f t="shared" si="89"/>
        <v>410.7</v>
      </c>
      <c r="J1147" s="29" t="s">
        <v>3622</v>
      </c>
      <c r="K1147" s="37">
        <v>54.76</v>
      </c>
      <c r="M1147" s="38">
        <v>54.76</v>
      </c>
      <c r="N1147" s="39">
        <f t="shared" si="90"/>
        <v>0.25</v>
      </c>
      <c r="S1147" s="13">
        <v>6</v>
      </c>
    </row>
    <row r="1148" spans="1:19" x14ac:dyDescent="0.25">
      <c r="A1148" s="32" t="s">
        <v>1194</v>
      </c>
      <c r="B1148" s="33" t="s">
        <v>2416</v>
      </c>
      <c r="C1148" s="32" t="s">
        <v>2930</v>
      </c>
      <c r="D1148" s="32" t="s">
        <v>3200</v>
      </c>
      <c r="E1148" s="34">
        <f t="shared" si="93"/>
        <v>41</v>
      </c>
      <c r="F1148" s="35" t="s">
        <v>22</v>
      </c>
      <c r="G1148" s="34">
        <f t="shared" si="92"/>
        <v>149.97999999999999</v>
      </c>
      <c r="H1148" s="36">
        <f t="shared" si="91"/>
        <v>187.48</v>
      </c>
      <c r="I1148" s="36">
        <f t="shared" si="89"/>
        <v>7686.68</v>
      </c>
      <c r="J1148" s="29" t="s">
        <v>3622</v>
      </c>
      <c r="K1148" s="37">
        <v>149.97999999999999</v>
      </c>
      <c r="M1148" s="38">
        <v>149.97999999999999</v>
      </c>
      <c r="N1148" s="39">
        <f t="shared" si="90"/>
        <v>0.25</v>
      </c>
      <c r="S1148" s="13">
        <v>41</v>
      </c>
    </row>
    <row r="1149" spans="1:19" x14ac:dyDescent="0.25">
      <c r="A1149" s="32" t="s">
        <v>1195</v>
      </c>
      <c r="B1149" s="33" t="s">
        <v>2583</v>
      </c>
      <c r="C1149" s="32" t="s">
        <v>2930</v>
      </c>
      <c r="D1149" s="32" t="s">
        <v>3363</v>
      </c>
      <c r="E1149" s="34">
        <f t="shared" si="93"/>
        <v>1</v>
      </c>
      <c r="F1149" s="35" t="s">
        <v>22</v>
      </c>
      <c r="G1149" s="34">
        <f t="shared" si="92"/>
        <v>4111.1099999999997</v>
      </c>
      <c r="H1149" s="36">
        <f t="shared" si="91"/>
        <v>5138.8900000000003</v>
      </c>
      <c r="I1149" s="36">
        <f t="shared" si="89"/>
        <v>5138.8900000000003</v>
      </c>
      <c r="J1149" s="29" t="s">
        <v>3622</v>
      </c>
      <c r="K1149" s="37">
        <v>4111.1099999999997</v>
      </c>
      <c r="M1149" s="38">
        <v>4111.1099999999997</v>
      </c>
      <c r="N1149" s="39">
        <f t="shared" si="90"/>
        <v>0.25</v>
      </c>
      <c r="S1149" s="13">
        <v>1</v>
      </c>
    </row>
    <row r="1150" spans="1:19" x14ac:dyDescent="0.25">
      <c r="A1150" s="32" t="s">
        <v>1196</v>
      </c>
      <c r="B1150" s="33" t="s">
        <v>2584</v>
      </c>
      <c r="C1150" s="32" t="s">
        <v>2930</v>
      </c>
      <c r="D1150" s="32" t="s">
        <v>3364</v>
      </c>
      <c r="E1150" s="34">
        <f t="shared" si="93"/>
        <v>3</v>
      </c>
      <c r="F1150" s="35" t="s">
        <v>22</v>
      </c>
      <c r="G1150" s="34">
        <f t="shared" si="92"/>
        <v>141.77000000000001</v>
      </c>
      <c r="H1150" s="36">
        <f t="shared" si="91"/>
        <v>177.21</v>
      </c>
      <c r="I1150" s="36">
        <f t="shared" si="89"/>
        <v>531.63</v>
      </c>
      <c r="J1150" s="29" t="s">
        <v>3622</v>
      </c>
      <c r="K1150" s="37">
        <v>141.77000000000001</v>
      </c>
      <c r="M1150" s="38">
        <v>141.77000000000001</v>
      </c>
      <c r="N1150" s="39">
        <f t="shared" si="90"/>
        <v>0.25</v>
      </c>
      <c r="S1150" s="13">
        <v>3</v>
      </c>
    </row>
    <row r="1151" spans="1:19" x14ac:dyDescent="0.25">
      <c r="A1151" s="32" t="s">
        <v>1197</v>
      </c>
      <c r="B1151" s="33" t="s">
        <v>2585</v>
      </c>
      <c r="C1151" s="32" t="s">
        <v>2930</v>
      </c>
      <c r="D1151" s="32" t="s">
        <v>3365</v>
      </c>
      <c r="E1151" s="34">
        <f t="shared" si="93"/>
        <v>1</v>
      </c>
      <c r="F1151" s="35" t="s">
        <v>22</v>
      </c>
      <c r="G1151" s="34">
        <f t="shared" si="92"/>
        <v>945.3</v>
      </c>
      <c r="H1151" s="36">
        <f t="shared" si="91"/>
        <v>1181.6300000000001</v>
      </c>
      <c r="I1151" s="36">
        <f t="shared" si="89"/>
        <v>1181.6300000000001</v>
      </c>
      <c r="J1151" s="29" t="s">
        <v>3622</v>
      </c>
      <c r="K1151" s="37">
        <v>945.3</v>
      </c>
      <c r="M1151" s="38">
        <v>945.3</v>
      </c>
      <c r="N1151" s="39">
        <f t="shared" si="90"/>
        <v>0.25</v>
      </c>
      <c r="S1151" s="13">
        <v>1</v>
      </c>
    </row>
    <row r="1152" spans="1:19" ht="22.5" x14ac:dyDescent="0.25">
      <c r="A1152" s="32" t="s">
        <v>1198</v>
      </c>
      <c r="B1152" s="33" t="s">
        <v>2586</v>
      </c>
      <c r="C1152" s="32" t="s">
        <v>1</v>
      </c>
      <c r="D1152" s="32" t="s">
        <v>3366</v>
      </c>
      <c r="E1152" s="34">
        <f t="shared" si="93"/>
        <v>1</v>
      </c>
      <c r="F1152" s="35" t="s">
        <v>22</v>
      </c>
      <c r="G1152" s="34">
        <f t="shared" si="92"/>
        <v>193.46</v>
      </c>
      <c r="H1152" s="36">
        <f t="shared" si="91"/>
        <v>241.83</v>
      </c>
      <c r="I1152" s="36">
        <f t="shared" si="89"/>
        <v>241.83</v>
      </c>
      <c r="J1152" s="29" t="s">
        <v>3622</v>
      </c>
      <c r="K1152" s="37">
        <v>193.46</v>
      </c>
      <c r="M1152" s="38">
        <v>193.46</v>
      </c>
      <c r="N1152" s="39">
        <f t="shared" si="90"/>
        <v>0.25</v>
      </c>
      <c r="S1152" s="13">
        <v>1</v>
      </c>
    </row>
    <row r="1153" spans="1:19" ht="22.5" x14ac:dyDescent="0.25">
      <c r="A1153" s="32" t="s">
        <v>1199</v>
      </c>
      <c r="B1153" s="33" t="s">
        <v>2418</v>
      </c>
      <c r="C1153" s="32" t="s">
        <v>1</v>
      </c>
      <c r="D1153" s="32" t="s">
        <v>3202</v>
      </c>
      <c r="E1153" s="34">
        <f t="shared" si="93"/>
        <v>4</v>
      </c>
      <c r="F1153" s="35" t="s">
        <v>22</v>
      </c>
      <c r="G1153" s="34">
        <f t="shared" si="92"/>
        <v>16.79</v>
      </c>
      <c r="H1153" s="36">
        <f t="shared" si="91"/>
        <v>20.99</v>
      </c>
      <c r="I1153" s="36">
        <f t="shared" si="89"/>
        <v>83.96</v>
      </c>
      <c r="J1153" s="29" t="s">
        <v>3622</v>
      </c>
      <c r="K1153" s="37">
        <v>16.79</v>
      </c>
      <c r="M1153" s="38">
        <v>16.79</v>
      </c>
      <c r="N1153" s="39">
        <f t="shared" si="90"/>
        <v>0.25</v>
      </c>
      <c r="S1153" s="13">
        <v>4</v>
      </c>
    </row>
    <row r="1154" spans="1:19" ht="22.5" x14ac:dyDescent="0.25">
      <c r="A1154" s="32" t="s">
        <v>1200</v>
      </c>
      <c r="B1154" s="33" t="s">
        <v>2429</v>
      </c>
      <c r="C1154" s="32" t="s">
        <v>1</v>
      </c>
      <c r="D1154" s="32" t="s">
        <v>3213</v>
      </c>
      <c r="E1154" s="34">
        <f t="shared" si="93"/>
        <v>5</v>
      </c>
      <c r="F1154" s="35" t="s">
        <v>22</v>
      </c>
      <c r="G1154" s="34">
        <f t="shared" si="92"/>
        <v>15.3</v>
      </c>
      <c r="H1154" s="36">
        <f t="shared" si="91"/>
        <v>19.13</v>
      </c>
      <c r="I1154" s="36">
        <f t="shared" si="89"/>
        <v>95.65</v>
      </c>
      <c r="J1154" s="29" t="s">
        <v>3622</v>
      </c>
      <c r="K1154" s="37">
        <v>15.3</v>
      </c>
      <c r="M1154" s="38">
        <v>15.3</v>
      </c>
      <c r="N1154" s="39">
        <f t="shared" si="90"/>
        <v>0.25</v>
      </c>
      <c r="S1154" s="13">
        <v>5</v>
      </c>
    </row>
    <row r="1155" spans="1:19" ht="22.5" x14ac:dyDescent="0.25">
      <c r="A1155" s="32" t="s">
        <v>1201</v>
      </c>
      <c r="B1155" s="33" t="s">
        <v>2436</v>
      </c>
      <c r="C1155" s="32" t="s">
        <v>1</v>
      </c>
      <c r="D1155" s="32" t="s">
        <v>3220</v>
      </c>
      <c r="E1155" s="34">
        <f t="shared" si="93"/>
        <v>4</v>
      </c>
      <c r="F1155" s="35" t="s">
        <v>22</v>
      </c>
      <c r="G1155" s="34">
        <f t="shared" si="92"/>
        <v>14.59</v>
      </c>
      <c r="H1155" s="36">
        <f t="shared" si="91"/>
        <v>18.239999999999998</v>
      </c>
      <c r="I1155" s="36">
        <f t="shared" si="89"/>
        <v>72.959999999999994</v>
      </c>
      <c r="J1155" s="29" t="s">
        <v>3622</v>
      </c>
      <c r="K1155" s="37">
        <v>14.59</v>
      </c>
      <c r="M1155" s="38">
        <v>14.59</v>
      </c>
      <c r="N1155" s="39">
        <f t="shared" si="90"/>
        <v>0.25</v>
      </c>
      <c r="S1155" s="13">
        <v>4</v>
      </c>
    </row>
    <row r="1156" spans="1:19" ht="22.5" x14ac:dyDescent="0.25">
      <c r="A1156" s="32" t="s">
        <v>1202</v>
      </c>
      <c r="B1156" s="33" t="s">
        <v>2431</v>
      </c>
      <c r="C1156" s="32" t="s">
        <v>1</v>
      </c>
      <c r="D1156" s="32" t="s">
        <v>3215</v>
      </c>
      <c r="E1156" s="34">
        <f t="shared" si="93"/>
        <v>3</v>
      </c>
      <c r="F1156" s="35" t="s">
        <v>22</v>
      </c>
      <c r="G1156" s="34">
        <f t="shared" si="92"/>
        <v>20.100000000000001</v>
      </c>
      <c r="H1156" s="36">
        <f t="shared" si="91"/>
        <v>25.13</v>
      </c>
      <c r="I1156" s="36">
        <f t="shared" si="89"/>
        <v>75.39</v>
      </c>
      <c r="J1156" s="29" t="s">
        <v>3622</v>
      </c>
      <c r="K1156" s="37">
        <v>20.100000000000001</v>
      </c>
      <c r="M1156" s="38">
        <v>20.100000000000001</v>
      </c>
      <c r="N1156" s="39">
        <f t="shared" si="90"/>
        <v>0.25</v>
      </c>
      <c r="S1156" s="13">
        <v>3</v>
      </c>
    </row>
    <row r="1157" spans="1:19" ht="22.5" x14ac:dyDescent="0.25">
      <c r="A1157" s="32" t="s">
        <v>1203</v>
      </c>
      <c r="B1157" s="33" t="s">
        <v>2422</v>
      </c>
      <c r="C1157" s="32" t="s">
        <v>2930</v>
      </c>
      <c r="D1157" s="32" t="s">
        <v>3206</v>
      </c>
      <c r="E1157" s="34">
        <f t="shared" si="93"/>
        <v>4</v>
      </c>
      <c r="F1157" s="35" t="s">
        <v>22</v>
      </c>
      <c r="G1157" s="34">
        <f t="shared" si="92"/>
        <v>170.55</v>
      </c>
      <c r="H1157" s="36">
        <f t="shared" si="91"/>
        <v>213.19</v>
      </c>
      <c r="I1157" s="36">
        <f t="shared" si="89"/>
        <v>852.76</v>
      </c>
      <c r="J1157" s="29" t="s">
        <v>3622</v>
      </c>
      <c r="K1157" s="37">
        <v>170.55</v>
      </c>
      <c r="M1157" s="38">
        <v>170.55</v>
      </c>
      <c r="N1157" s="39">
        <f t="shared" si="90"/>
        <v>0.25</v>
      </c>
      <c r="S1157" s="13">
        <v>4</v>
      </c>
    </row>
    <row r="1158" spans="1:19" x14ac:dyDescent="0.25">
      <c r="A1158" s="32" t="s">
        <v>1204</v>
      </c>
      <c r="B1158" s="33" t="s">
        <v>2587</v>
      </c>
      <c r="C1158" s="32" t="s">
        <v>2930</v>
      </c>
      <c r="D1158" s="32" t="s">
        <v>3367</v>
      </c>
      <c r="E1158" s="34">
        <f t="shared" si="93"/>
        <v>1</v>
      </c>
      <c r="F1158" s="35" t="s">
        <v>22</v>
      </c>
      <c r="G1158" s="34">
        <f t="shared" si="92"/>
        <v>3463.1</v>
      </c>
      <c r="H1158" s="36">
        <f t="shared" si="91"/>
        <v>4328.88</v>
      </c>
      <c r="I1158" s="36">
        <f t="shared" si="89"/>
        <v>4328.88</v>
      </c>
      <c r="J1158" s="29" t="s">
        <v>3622</v>
      </c>
      <c r="K1158" s="37">
        <v>3463.1</v>
      </c>
      <c r="M1158" s="38">
        <v>3463.1</v>
      </c>
      <c r="N1158" s="39">
        <f t="shared" si="90"/>
        <v>0.25</v>
      </c>
      <c r="S1158" s="13">
        <v>1</v>
      </c>
    </row>
    <row r="1159" spans="1:19" ht="21.75" customHeight="1" x14ac:dyDescent="0.25">
      <c r="A1159" s="32" t="s">
        <v>1205</v>
      </c>
      <c r="B1159" s="33" t="s">
        <v>2588</v>
      </c>
      <c r="C1159" s="32" t="s">
        <v>2930</v>
      </c>
      <c r="D1159" s="32" t="s">
        <v>3368</v>
      </c>
      <c r="E1159" s="34">
        <f t="shared" si="93"/>
        <v>1</v>
      </c>
      <c r="F1159" s="35" t="s">
        <v>22</v>
      </c>
      <c r="G1159" s="34">
        <f t="shared" si="92"/>
        <v>109.95</v>
      </c>
      <c r="H1159" s="36">
        <f t="shared" si="91"/>
        <v>137.44</v>
      </c>
      <c r="I1159" s="36">
        <f t="shared" si="89"/>
        <v>137.44</v>
      </c>
      <c r="J1159" s="29" t="s">
        <v>3622</v>
      </c>
      <c r="K1159" s="37">
        <v>109.95</v>
      </c>
      <c r="M1159" s="38">
        <v>109.95</v>
      </c>
      <c r="N1159" s="39">
        <f t="shared" si="90"/>
        <v>0.25</v>
      </c>
      <c r="S1159" s="13">
        <v>1</v>
      </c>
    </row>
    <row r="1160" spans="1:19" x14ac:dyDescent="0.25">
      <c r="A1160" s="32" t="s">
        <v>1206</v>
      </c>
      <c r="B1160" s="33" t="s">
        <v>2589</v>
      </c>
      <c r="C1160" s="32" t="s">
        <v>2930</v>
      </c>
      <c r="D1160" s="32" t="s">
        <v>3369</v>
      </c>
      <c r="E1160" s="34">
        <f t="shared" si="93"/>
        <v>2</v>
      </c>
      <c r="F1160" s="35" t="s">
        <v>22</v>
      </c>
      <c r="G1160" s="34">
        <f t="shared" si="92"/>
        <v>88.19</v>
      </c>
      <c r="H1160" s="36">
        <f t="shared" si="91"/>
        <v>110.24</v>
      </c>
      <c r="I1160" s="36">
        <f t="shared" si="89"/>
        <v>220.48</v>
      </c>
      <c r="J1160" s="29" t="s">
        <v>3622</v>
      </c>
      <c r="K1160" s="37">
        <v>88.19</v>
      </c>
      <c r="M1160" s="38">
        <v>88.19</v>
      </c>
      <c r="N1160" s="39">
        <f t="shared" si="90"/>
        <v>0.25</v>
      </c>
      <c r="S1160" s="13">
        <v>2</v>
      </c>
    </row>
    <row r="1161" spans="1:19" x14ac:dyDescent="0.25">
      <c r="A1161" s="32" t="s">
        <v>1207</v>
      </c>
      <c r="B1161" s="33" t="s">
        <v>2590</v>
      </c>
      <c r="C1161" s="32" t="s">
        <v>2930</v>
      </c>
      <c r="D1161" s="32" t="s">
        <v>3370</v>
      </c>
      <c r="E1161" s="34">
        <f t="shared" si="93"/>
        <v>4</v>
      </c>
      <c r="F1161" s="35" t="s">
        <v>22</v>
      </c>
      <c r="G1161" s="34">
        <f t="shared" si="92"/>
        <v>30.04</v>
      </c>
      <c r="H1161" s="36">
        <f t="shared" si="91"/>
        <v>37.549999999999997</v>
      </c>
      <c r="I1161" s="36">
        <f t="shared" si="89"/>
        <v>150.19999999999999</v>
      </c>
      <c r="J1161" s="29" t="s">
        <v>3622</v>
      </c>
      <c r="K1161" s="37">
        <v>30.04</v>
      </c>
      <c r="M1161" s="38">
        <v>30.04</v>
      </c>
      <c r="N1161" s="39">
        <f t="shared" si="90"/>
        <v>0.25</v>
      </c>
      <c r="S1161" s="13">
        <v>4</v>
      </c>
    </row>
    <row r="1162" spans="1:19" ht="22.5" x14ac:dyDescent="0.25">
      <c r="A1162" s="32" t="s">
        <v>1208</v>
      </c>
      <c r="B1162" s="33" t="s">
        <v>2427</v>
      </c>
      <c r="C1162" s="32" t="s">
        <v>1</v>
      </c>
      <c r="D1162" s="32" t="s">
        <v>3211</v>
      </c>
      <c r="E1162" s="34">
        <f t="shared" si="93"/>
        <v>4</v>
      </c>
      <c r="F1162" s="35" t="s">
        <v>22</v>
      </c>
      <c r="G1162" s="34">
        <f t="shared" si="92"/>
        <v>75.41</v>
      </c>
      <c r="H1162" s="36">
        <f t="shared" si="91"/>
        <v>94.26</v>
      </c>
      <c r="I1162" s="36">
        <f t="shared" si="89"/>
        <v>377.04</v>
      </c>
      <c r="J1162" s="29" t="s">
        <v>3622</v>
      </c>
      <c r="K1162" s="37">
        <v>75.41</v>
      </c>
      <c r="M1162" s="38">
        <v>75.41</v>
      </c>
      <c r="N1162" s="39">
        <f t="shared" si="90"/>
        <v>0.25</v>
      </c>
      <c r="S1162" s="13">
        <v>4</v>
      </c>
    </row>
    <row r="1163" spans="1:19" ht="22.5" x14ac:dyDescent="0.25">
      <c r="A1163" s="32" t="s">
        <v>1209</v>
      </c>
      <c r="B1163" s="33" t="s">
        <v>2591</v>
      </c>
      <c r="C1163" s="32" t="s">
        <v>1</v>
      </c>
      <c r="D1163" s="32" t="s">
        <v>3371</v>
      </c>
      <c r="E1163" s="34">
        <f t="shared" si="93"/>
        <v>1</v>
      </c>
      <c r="F1163" s="35" t="s">
        <v>22</v>
      </c>
      <c r="G1163" s="34">
        <f t="shared" si="92"/>
        <v>72.430000000000007</v>
      </c>
      <c r="H1163" s="36">
        <f t="shared" si="91"/>
        <v>90.54</v>
      </c>
      <c r="I1163" s="36">
        <f t="shared" si="89"/>
        <v>90.54</v>
      </c>
      <c r="J1163" s="29" t="s">
        <v>3622</v>
      </c>
      <c r="K1163" s="37">
        <v>72.430000000000007</v>
      </c>
      <c r="M1163" s="38">
        <v>72.430000000000007</v>
      </c>
      <c r="N1163" s="39">
        <f t="shared" si="90"/>
        <v>0.25</v>
      </c>
      <c r="S1163" s="13">
        <v>1</v>
      </c>
    </row>
    <row r="1164" spans="1:19" ht="22.5" x14ac:dyDescent="0.25">
      <c r="A1164" s="32" t="s">
        <v>1210</v>
      </c>
      <c r="B1164" s="33" t="s">
        <v>2422</v>
      </c>
      <c r="C1164" s="32" t="s">
        <v>2930</v>
      </c>
      <c r="D1164" s="32" t="s">
        <v>3206</v>
      </c>
      <c r="E1164" s="34">
        <f t="shared" si="93"/>
        <v>4</v>
      </c>
      <c r="F1164" s="35" t="s">
        <v>22</v>
      </c>
      <c r="G1164" s="34">
        <f t="shared" si="92"/>
        <v>170.55</v>
      </c>
      <c r="H1164" s="36">
        <f t="shared" si="91"/>
        <v>213.19</v>
      </c>
      <c r="I1164" s="36">
        <f t="shared" si="89"/>
        <v>852.76</v>
      </c>
      <c r="J1164" s="29" t="s">
        <v>3622</v>
      </c>
      <c r="K1164" s="37">
        <v>170.55</v>
      </c>
      <c r="M1164" s="38">
        <v>170.55</v>
      </c>
      <c r="N1164" s="39">
        <f t="shared" si="90"/>
        <v>0.25</v>
      </c>
      <c r="S1164" s="13">
        <v>4</v>
      </c>
    </row>
    <row r="1165" spans="1:19" ht="22.5" x14ac:dyDescent="0.25">
      <c r="A1165" s="32" t="s">
        <v>1211</v>
      </c>
      <c r="B1165" s="33" t="s">
        <v>2346</v>
      </c>
      <c r="C1165" s="32" t="s">
        <v>1</v>
      </c>
      <c r="D1165" s="32" t="s">
        <v>3130</v>
      </c>
      <c r="E1165" s="34">
        <f t="shared" si="93"/>
        <v>3.66</v>
      </c>
      <c r="F1165" s="35" t="s">
        <v>24</v>
      </c>
      <c r="G1165" s="34">
        <f t="shared" si="92"/>
        <v>10.69</v>
      </c>
      <c r="H1165" s="36">
        <f t="shared" si="91"/>
        <v>13.36</v>
      </c>
      <c r="I1165" s="36">
        <f t="shared" ref="I1165:I1228" si="94">ROUND(E1165*H1165,2)</f>
        <v>48.9</v>
      </c>
      <c r="J1165" s="29" t="s">
        <v>3622</v>
      </c>
      <c r="K1165" s="37">
        <v>10.69</v>
      </c>
      <c r="M1165" s="38">
        <v>10.69</v>
      </c>
      <c r="N1165" s="39">
        <f t="shared" ref="N1165:N1228" si="95">ROUND(H1165/G1165,3)-1</f>
        <v>0.25</v>
      </c>
      <c r="S1165" s="13">
        <v>3.66</v>
      </c>
    </row>
    <row r="1166" spans="1:19" ht="22.5" x14ac:dyDescent="0.25">
      <c r="A1166" s="32" t="s">
        <v>1212</v>
      </c>
      <c r="B1166" s="33" t="s">
        <v>2570</v>
      </c>
      <c r="C1166" s="32" t="s">
        <v>1</v>
      </c>
      <c r="D1166" s="32" t="s">
        <v>3350</v>
      </c>
      <c r="E1166" s="34">
        <f t="shared" si="93"/>
        <v>28.77</v>
      </c>
      <c r="F1166" s="35" t="s">
        <v>24</v>
      </c>
      <c r="G1166" s="34">
        <f t="shared" si="92"/>
        <v>20.67</v>
      </c>
      <c r="H1166" s="36">
        <f t="shared" si="91"/>
        <v>25.84</v>
      </c>
      <c r="I1166" s="36">
        <f t="shared" si="94"/>
        <v>743.42</v>
      </c>
      <c r="J1166" s="29" t="s">
        <v>3622</v>
      </c>
      <c r="K1166" s="37">
        <v>20.67</v>
      </c>
      <c r="M1166" s="38">
        <v>20.67</v>
      </c>
      <c r="N1166" s="39">
        <f t="shared" si="95"/>
        <v>0.25</v>
      </c>
      <c r="S1166" s="13">
        <v>28.77</v>
      </c>
    </row>
    <row r="1167" spans="1:19" ht="22.5" x14ac:dyDescent="0.25">
      <c r="A1167" s="32" t="s">
        <v>1213</v>
      </c>
      <c r="B1167" s="33" t="s">
        <v>2592</v>
      </c>
      <c r="C1167" s="32" t="s">
        <v>1</v>
      </c>
      <c r="D1167" s="32" t="s">
        <v>3372</v>
      </c>
      <c r="E1167" s="34">
        <f t="shared" si="93"/>
        <v>11.3</v>
      </c>
      <c r="F1167" s="35" t="s">
        <v>24</v>
      </c>
      <c r="G1167" s="34">
        <f t="shared" si="92"/>
        <v>22.09</v>
      </c>
      <c r="H1167" s="36">
        <f t="shared" si="91"/>
        <v>27.61</v>
      </c>
      <c r="I1167" s="36">
        <f t="shared" si="94"/>
        <v>311.99</v>
      </c>
      <c r="J1167" s="29" t="s">
        <v>3622</v>
      </c>
      <c r="K1167" s="37">
        <v>22.09</v>
      </c>
      <c r="M1167" s="38">
        <v>22.09</v>
      </c>
      <c r="N1167" s="39">
        <f t="shared" si="95"/>
        <v>0.25</v>
      </c>
      <c r="S1167" s="13">
        <v>11.3</v>
      </c>
    </row>
    <row r="1168" spans="1:19" ht="22.5" x14ac:dyDescent="0.25">
      <c r="A1168" s="32" t="s">
        <v>1214</v>
      </c>
      <c r="B1168" s="33" t="s">
        <v>2572</v>
      </c>
      <c r="C1168" s="32" t="s">
        <v>1</v>
      </c>
      <c r="D1168" s="32" t="s">
        <v>3352</v>
      </c>
      <c r="E1168" s="34">
        <f t="shared" si="93"/>
        <v>16.02</v>
      </c>
      <c r="F1168" s="35" t="s">
        <v>24</v>
      </c>
      <c r="G1168" s="34">
        <f t="shared" si="92"/>
        <v>18.95</v>
      </c>
      <c r="H1168" s="36">
        <f t="shared" si="91"/>
        <v>23.69</v>
      </c>
      <c r="I1168" s="36">
        <f t="shared" si="94"/>
        <v>379.51</v>
      </c>
      <c r="J1168" s="29" t="s">
        <v>3622</v>
      </c>
      <c r="K1168" s="37">
        <v>18.95</v>
      </c>
      <c r="M1168" s="38">
        <v>18.95</v>
      </c>
      <c r="N1168" s="39">
        <f t="shared" si="95"/>
        <v>0.25</v>
      </c>
      <c r="S1168" s="13">
        <v>16.02</v>
      </c>
    </row>
    <row r="1169" spans="1:19" ht="22.5" x14ac:dyDescent="0.25">
      <c r="A1169" s="32" t="s">
        <v>1215</v>
      </c>
      <c r="B1169" s="33" t="s">
        <v>2449</v>
      </c>
      <c r="C1169" s="32" t="s">
        <v>1</v>
      </c>
      <c r="D1169" s="32" t="s">
        <v>3233</v>
      </c>
      <c r="E1169" s="34">
        <f t="shared" si="93"/>
        <v>170</v>
      </c>
      <c r="F1169" s="35" t="s">
        <v>24</v>
      </c>
      <c r="G1169" s="34">
        <f t="shared" si="92"/>
        <v>7.58</v>
      </c>
      <c r="H1169" s="36">
        <f t="shared" ref="H1169:H1232" si="96">ROUND(G1169*(1+I$5),2)</f>
        <v>9.48</v>
      </c>
      <c r="I1169" s="36">
        <f t="shared" si="94"/>
        <v>1611.6</v>
      </c>
      <c r="J1169" s="29" t="s">
        <v>3622</v>
      </c>
      <c r="K1169" s="37">
        <v>7.58</v>
      </c>
      <c r="M1169" s="38">
        <v>7.58</v>
      </c>
      <c r="N1169" s="39">
        <f t="shared" si="95"/>
        <v>0.25099999999999989</v>
      </c>
      <c r="S1169" s="13">
        <v>170</v>
      </c>
    </row>
    <row r="1170" spans="1:19" ht="22.5" x14ac:dyDescent="0.25">
      <c r="A1170" s="32" t="s">
        <v>1216</v>
      </c>
      <c r="B1170" s="33" t="s">
        <v>2456</v>
      </c>
      <c r="C1170" s="32" t="s">
        <v>2930</v>
      </c>
      <c r="D1170" s="32" t="s">
        <v>3240</v>
      </c>
      <c r="E1170" s="34">
        <f t="shared" si="93"/>
        <v>1</v>
      </c>
      <c r="F1170" s="35" t="s">
        <v>22</v>
      </c>
      <c r="G1170" s="34">
        <f t="shared" si="92"/>
        <v>124.63</v>
      </c>
      <c r="H1170" s="36">
        <f t="shared" si="96"/>
        <v>155.79</v>
      </c>
      <c r="I1170" s="36">
        <f t="shared" si="94"/>
        <v>155.79</v>
      </c>
      <c r="J1170" s="29" t="s">
        <v>3622</v>
      </c>
      <c r="K1170" s="37">
        <v>124.63</v>
      </c>
      <c r="M1170" s="38">
        <v>124.63</v>
      </c>
      <c r="N1170" s="39">
        <f t="shared" si="95"/>
        <v>0.25</v>
      </c>
      <c r="S1170" s="13">
        <v>1</v>
      </c>
    </row>
    <row r="1171" spans="1:19" ht="22.5" x14ac:dyDescent="0.25">
      <c r="A1171" s="32" t="s">
        <v>1217</v>
      </c>
      <c r="B1171" s="33" t="s">
        <v>2450</v>
      </c>
      <c r="C1171" s="32" t="s">
        <v>1</v>
      </c>
      <c r="D1171" s="32" t="s">
        <v>3234</v>
      </c>
      <c r="E1171" s="34">
        <f t="shared" si="93"/>
        <v>5</v>
      </c>
      <c r="F1171" s="35" t="s">
        <v>22</v>
      </c>
      <c r="G1171" s="34">
        <f t="shared" si="92"/>
        <v>20.14</v>
      </c>
      <c r="H1171" s="36">
        <f t="shared" si="96"/>
        <v>25.18</v>
      </c>
      <c r="I1171" s="36">
        <f t="shared" si="94"/>
        <v>125.9</v>
      </c>
      <c r="J1171" s="29" t="s">
        <v>3622</v>
      </c>
      <c r="K1171" s="37">
        <v>20.14</v>
      </c>
      <c r="M1171" s="38">
        <v>20.14</v>
      </c>
      <c r="N1171" s="39">
        <f t="shared" si="95"/>
        <v>0.25</v>
      </c>
      <c r="S1171" s="13">
        <v>5</v>
      </c>
    </row>
    <row r="1172" spans="1:19" ht="22.5" x14ac:dyDescent="0.25">
      <c r="A1172" s="32" t="s">
        <v>1218</v>
      </c>
      <c r="B1172" s="33" t="s">
        <v>2390</v>
      </c>
      <c r="C1172" s="32" t="s">
        <v>1</v>
      </c>
      <c r="D1172" s="32" t="s">
        <v>3174</v>
      </c>
      <c r="E1172" s="34">
        <f t="shared" si="93"/>
        <v>4</v>
      </c>
      <c r="F1172" s="35" t="s">
        <v>22</v>
      </c>
      <c r="G1172" s="34">
        <f t="shared" si="92"/>
        <v>12.7</v>
      </c>
      <c r="H1172" s="36">
        <f t="shared" si="96"/>
        <v>15.88</v>
      </c>
      <c r="I1172" s="36">
        <f t="shared" si="94"/>
        <v>63.52</v>
      </c>
      <c r="J1172" s="29" t="s">
        <v>3622</v>
      </c>
      <c r="K1172" s="37">
        <v>12.7</v>
      </c>
      <c r="M1172" s="38">
        <v>12.7</v>
      </c>
      <c r="N1172" s="39">
        <f t="shared" si="95"/>
        <v>0.25</v>
      </c>
      <c r="S1172" s="13">
        <v>4</v>
      </c>
    </row>
    <row r="1173" spans="1:19" ht="22.5" customHeight="1" x14ac:dyDescent="0.25">
      <c r="A1173" s="32" t="s">
        <v>1219</v>
      </c>
      <c r="B1173" s="33" t="s">
        <v>2455</v>
      </c>
      <c r="C1173" s="32" t="s">
        <v>2930</v>
      </c>
      <c r="D1173" s="32" t="s">
        <v>3239</v>
      </c>
      <c r="E1173" s="34">
        <f t="shared" si="93"/>
        <v>5</v>
      </c>
      <c r="F1173" s="35" t="s">
        <v>22</v>
      </c>
      <c r="G1173" s="34">
        <f t="shared" si="92"/>
        <v>73.7</v>
      </c>
      <c r="H1173" s="36">
        <f t="shared" si="96"/>
        <v>92.13</v>
      </c>
      <c r="I1173" s="36">
        <f t="shared" si="94"/>
        <v>460.65</v>
      </c>
      <c r="J1173" s="29" t="s">
        <v>3622</v>
      </c>
      <c r="K1173" s="37">
        <v>73.7</v>
      </c>
      <c r="M1173" s="38">
        <v>73.7</v>
      </c>
      <c r="N1173" s="39">
        <f t="shared" si="95"/>
        <v>0.25</v>
      </c>
      <c r="S1173" s="13">
        <v>5</v>
      </c>
    </row>
    <row r="1174" spans="1:19" x14ac:dyDescent="0.25">
      <c r="A1174" s="32" t="s">
        <v>1220</v>
      </c>
      <c r="B1174" s="33" t="s">
        <v>2453</v>
      </c>
      <c r="C1174" s="32" t="s">
        <v>1</v>
      </c>
      <c r="D1174" s="32" t="s">
        <v>3237</v>
      </c>
      <c r="E1174" s="34">
        <f t="shared" si="93"/>
        <v>2</v>
      </c>
      <c r="F1174" s="35" t="s">
        <v>22</v>
      </c>
      <c r="G1174" s="34">
        <f t="shared" si="92"/>
        <v>45.58</v>
      </c>
      <c r="H1174" s="36">
        <f t="shared" si="96"/>
        <v>56.98</v>
      </c>
      <c r="I1174" s="36">
        <f t="shared" si="94"/>
        <v>113.96</v>
      </c>
      <c r="J1174" s="29" t="s">
        <v>3622</v>
      </c>
      <c r="K1174" s="37">
        <v>45.58</v>
      </c>
      <c r="M1174" s="38">
        <v>45.58</v>
      </c>
      <c r="N1174" s="39">
        <f t="shared" si="95"/>
        <v>0.25</v>
      </c>
      <c r="S1174" s="13">
        <v>2</v>
      </c>
    </row>
    <row r="1175" spans="1:19" x14ac:dyDescent="0.25">
      <c r="A1175" s="32" t="s">
        <v>1221</v>
      </c>
      <c r="B1175" s="33" t="s">
        <v>2457</v>
      </c>
      <c r="C1175" s="32" t="s">
        <v>2930</v>
      </c>
      <c r="D1175" s="32" t="s">
        <v>3241</v>
      </c>
      <c r="E1175" s="34">
        <f t="shared" si="93"/>
        <v>1</v>
      </c>
      <c r="F1175" s="35" t="s">
        <v>22</v>
      </c>
      <c r="G1175" s="34">
        <f t="shared" si="92"/>
        <v>620.36</v>
      </c>
      <c r="H1175" s="36">
        <f t="shared" si="96"/>
        <v>775.45</v>
      </c>
      <c r="I1175" s="36">
        <f t="shared" si="94"/>
        <v>775.45</v>
      </c>
      <c r="J1175" s="29" t="s">
        <v>3622</v>
      </c>
      <c r="K1175" s="37">
        <v>620.36</v>
      </c>
      <c r="M1175" s="38">
        <v>620.36</v>
      </c>
      <c r="N1175" s="39">
        <f t="shared" si="95"/>
        <v>0.25</v>
      </c>
      <c r="S1175" s="13">
        <v>1</v>
      </c>
    </row>
    <row r="1176" spans="1:19" ht="25.5" customHeight="1" x14ac:dyDescent="0.25">
      <c r="A1176" s="32" t="s">
        <v>1222</v>
      </c>
      <c r="B1176" s="33" t="s">
        <v>2593</v>
      </c>
      <c r="C1176" s="32" t="s">
        <v>1</v>
      </c>
      <c r="D1176" s="32" t="s">
        <v>3373</v>
      </c>
      <c r="E1176" s="34">
        <f t="shared" si="93"/>
        <v>1</v>
      </c>
      <c r="F1176" s="35" t="s">
        <v>22</v>
      </c>
      <c r="G1176" s="34">
        <f t="shared" si="92"/>
        <v>1267.56</v>
      </c>
      <c r="H1176" s="36">
        <f t="shared" si="96"/>
        <v>1584.45</v>
      </c>
      <c r="I1176" s="36">
        <f t="shared" si="94"/>
        <v>1584.45</v>
      </c>
      <c r="J1176" s="29" t="s">
        <v>3622</v>
      </c>
      <c r="K1176" s="37">
        <v>1267.56</v>
      </c>
      <c r="M1176" s="38">
        <v>1267.56</v>
      </c>
      <c r="N1176" s="39">
        <f t="shared" si="95"/>
        <v>0.25</v>
      </c>
      <c r="S1176" s="13">
        <v>1</v>
      </c>
    </row>
    <row r="1177" spans="1:19" x14ac:dyDescent="0.25">
      <c r="A1177" s="32" t="s">
        <v>1223</v>
      </c>
      <c r="B1177" s="33" t="s">
        <v>2459</v>
      </c>
      <c r="C1177" s="32" t="s">
        <v>2930</v>
      </c>
      <c r="D1177" s="32" t="s">
        <v>3243</v>
      </c>
      <c r="E1177" s="34">
        <f t="shared" si="93"/>
        <v>1</v>
      </c>
      <c r="F1177" s="35" t="s">
        <v>22</v>
      </c>
      <c r="G1177" s="34">
        <f t="shared" si="92"/>
        <v>1654.59</v>
      </c>
      <c r="H1177" s="36">
        <f t="shared" si="96"/>
        <v>2068.2399999999998</v>
      </c>
      <c r="I1177" s="36">
        <f t="shared" si="94"/>
        <v>2068.2399999999998</v>
      </c>
      <c r="J1177" s="29" t="s">
        <v>3622</v>
      </c>
      <c r="K1177" s="37">
        <v>1654.59</v>
      </c>
      <c r="M1177" s="38">
        <v>1654.59</v>
      </c>
      <c r="N1177" s="39">
        <f t="shared" si="95"/>
        <v>0.25</v>
      </c>
      <c r="S1177" s="13">
        <v>1</v>
      </c>
    </row>
    <row r="1178" spans="1:19" x14ac:dyDescent="0.25">
      <c r="A1178" s="32" t="s">
        <v>1224</v>
      </c>
      <c r="B1178" s="33" t="s">
        <v>2460</v>
      </c>
      <c r="C1178" s="32" t="s">
        <v>2930</v>
      </c>
      <c r="D1178" s="32" t="s">
        <v>3244</v>
      </c>
      <c r="E1178" s="34">
        <f t="shared" si="93"/>
        <v>2</v>
      </c>
      <c r="F1178" s="35" t="s">
        <v>3617</v>
      </c>
      <c r="G1178" s="34">
        <f t="shared" si="92"/>
        <v>72</v>
      </c>
      <c r="H1178" s="36">
        <f t="shared" si="96"/>
        <v>90</v>
      </c>
      <c r="I1178" s="36">
        <f t="shared" si="94"/>
        <v>180</v>
      </c>
      <c r="J1178" s="29" t="s">
        <v>3622</v>
      </c>
      <c r="K1178" s="37">
        <v>72</v>
      </c>
      <c r="M1178" s="38">
        <v>72</v>
      </c>
      <c r="N1178" s="39">
        <f t="shared" si="95"/>
        <v>0.25</v>
      </c>
      <c r="S1178" s="13">
        <v>2</v>
      </c>
    </row>
    <row r="1179" spans="1:19" x14ac:dyDescent="0.25">
      <c r="A1179" s="32" t="s">
        <v>1225</v>
      </c>
      <c r="B1179" s="33" t="s">
        <v>2594</v>
      </c>
      <c r="C1179" s="32" t="s">
        <v>2930</v>
      </c>
      <c r="D1179" s="32" t="s">
        <v>3374</v>
      </c>
      <c r="E1179" s="34">
        <f t="shared" si="93"/>
        <v>1</v>
      </c>
      <c r="F1179" s="35" t="s">
        <v>22</v>
      </c>
      <c r="G1179" s="34">
        <f t="shared" si="92"/>
        <v>56.17</v>
      </c>
      <c r="H1179" s="36">
        <f t="shared" si="96"/>
        <v>70.209999999999994</v>
      </c>
      <c r="I1179" s="36">
        <f t="shared" si="94"/>
        <v>70.209999999999994</v>
      </c>
      <c r="J1179" s="29" t="s">
        <v>3622</v>
      </c>
      <c r="K1179" s="37">
        <v>56.17</v>
      </c>
      <c r="M1179" s="38">
        <v>56.17</v>
      </c>
      <c r="N1179" s="39">
        <f t="shared" si="95"/>
        <v>0.25</v>
      </c>
      <c r="S1179" s="13">
        <v>1</v>
      </c>
    </row>
    <row r="1180" spans="1:19" ht="22.5" x14ac:dyDescent="0.25">
      <c r="A1180" s="32" t="s">
        <v>1226</v>
      </c>
      <c r="B1180" s="33" t="s">
        <v>2462</v>
      </c>
      <c r="C1180" s="32" t="s">
        <v>2930</v>
      </c>
      <c r="D1180" s="32" t="s">
        <v>3246</v>
      </c>
      <c r="E1180" s="34">
        <f t="shared" si="93"/>
        <v>2</v>
      </c>
      <c r="F1180" s="35" t="s">
        <v>22</v>
      </c>
      <c r="G1180" s="34">
        <f t="shared" si="92"/>
        <v>23.11</v>
      </c>
      <c r="H1180" s="36">
        <f t="shared" si="96"/>
        <v>28.89</v>
      </c>
      <c r="I1180" s="36">
        <f t="shared" si="94"/>
        <v>57.78</v>
      </c>
      <c r="J1180" s="29" t="s">
        <v>3622</v>
      </c>
      <c r="K1180" s="37">
        <v>23.11</v>
      </c>
      <c r="M1180" s="38">
        <v>23.11</v>
      </c>
      <c r="N1180" s="39">
        <f t="shared" si="95"/>
        <v>0.25</v>
      </c>
      <c r="S1180" s="13">
        <v>2</v>
      </c>
    </row>
    <row r="1181" spans="1:19" x14ac:dyDescent="0.25">
      <c r="A1181" s="32" t="s">
        <v>1227</v>
      </c>
      <c r="B1181" s="33" t="s">
        <v>2463</v>
      </c>
      <c r="C1181" s="32" t="s">
        <v>2930</v>
      </c>
      <c r="D1181" s="32" t="s">
        <v>3247</v>
      </c>
      <c r="E1181" s="34">
        <f t="shared" si="93"/>
        <v>1</v>
      </c>
      <c r="F1181" s="35" t="s">
        <v>22</v>
      </c>
      <c r="G1181" s="34">
        <f t="shared" ref="G1181:G1244" si="97">ROUND(K1181*(100%-I$7),2)</f>
        <v>276.45</v>
      </c>
      <c r="H1181" s="36">
        <f t="shared" si="96"/>
        <v>345.56</v>
      </c>
      <c r="I1181" s="36">
        <f t="shared" si="94"/>
        <v>345.56</v>
      </c>
      <c r="J1181" s="29" t="s">
        <v>3622</v>
      </c>
      <c r="K1181" s="37">
        <v>276.45</v>
      </c>
      <c r="M1181" s="38">
        <v>276.45</v>
      </c>
      <c r="N1181" s="39">
        <f t="shared" si="95"/>
        <v>0.25</v>
      </c>
      <c r="S1181" s="13">
        <v>1</v>
      </c>
    </row>
    <row r="1182" spans="1:19" ht="29.25" customHeight="1" x14ac:dyDescent="0.25">
      <c r="A1182" s="32" t="s">
        <v>1228</v>
      </c>
      <c r="B1182" s="33" t="s">
        <v>2464</v>
      </c>
      <c r="C1182" s="32" t="s">
        <v>1</v>
      </c>
      <c r="D1182" s="32" t="s">
        <v>3248</v>
      </c>
      <c r="E1182" s="34">
        <f t="shared" si="93"/>
        <v>2</v>
      </c>
      <c r="F1182" s="35" t="s">
        <v>22</v>
      </c>
      <c r="G1182" s="34">
        <f t="shared" si="97"/>
        <v>128.61000000000001</v>
      </c>
      <c r="H1182" s="36">
        <f t="shared" si="96"/>
        <v>160.76</v>
      </c>
      <c r="I1182" s="36">
        <f t="shared" si="94"/>
        <v>321.52</v>
      </c>
      <c r="J1182" s="29" t="s">
        <v>3622</v>
      </c>
      <c r="K1182" s="37">
        <v>128.61000000000001</v>
      </c>
      <c r="M1182" s="38">
        <v>128.61000000000001</v>
      </c>
      <c r="N1182" s="39">
        <f t="shared" si="95"/>
        <v>0.25</v>
      </c>
      <c r="S1182" s="13">
        <v>2</v>
      </c>
    </row>
    <row r="1183" spans="1:19" x14ac:dyDescent="0.25">
      <c r="A1183" s="32" t="s">
        <v>1229</v>
      </c>
      <c r="B1183" s="33" t="s">
        <v>2465</v>
      </c>
      <c r="C1183" s="32" t="s">
        <v>1</v>
      </c>
      <c r="D1183" s="32" t="s">
        <v>3249</v>
      </c>
      <c r="E1183" s="34">
        <f t="shared" si="93"/>
        <v>2</v>
      </c>
      <c r="F1183" s="35" t="s">
        <v>22</v>
      </c>
      <c r="G1183" s="34">
        <f t="shared" si="97"/>
        <v>26.95</v>
      </c>
      <c r="H1183" s="36">
        <f t="shared" si="96"/>
        <v>33.69</v>
      </c>
      <c r="I1183" s="36">
        <f t="shared" si="94"/>
        <v>67.38</v>
      </c>
      <c r="J1183" s="29" t="s">
        <v>3622</v>
      </c>
      <c r="K1183" s="37">
        <v>26.95</v>
      </c>
      <c r="M1183" s="38">
        <v>26.95</v>
      </c>
      <c r="N1183" s="39">
        <f t="shared" si="95"/>
        <v>0.25</v>
      </c>
      <c r="S1183" s="13">
        <v>2</v>
      </c>
    </row>
    <row r="1184" spans="1:19" ht="24.75" customHeight="1" x14ac:dyDescent="0.25">
      <c r="A1184" s="32" t="s">
        <v>1230</v>
      </c>
      <c r="B1184" s="33" t="s">
        <v>2466</v>
      </c>
      <c r="C1184" s="32" t="s">
        <v>1</v>
      </c>
      <c r="D1184" s="32" t="s">
        <v>3250</v>
      </c>
      <c r="E1184" s="34">
        <f t="shared" si="93"/>
        <v>2</v>
      </c>
      <c r="F1184" s="35" t="s">
        <v>22</v>
      </c>
      <c r="G1184" s="34">
        <f t="shared" si="97"/>
        <v>153.69999999999999</v>
      </c>
      <c r="H1184" s="36">
        <f t="shared" si="96"/>
        <v>192.13</v>
      </c>
      <c r="I1184" s="36">
        <f t="shared" si="94"/>
        <v>384.26</v>
      </c>
      <c r="J1184" s="29" t="s">
        <v>3622</v>
      </c>
      <c r="K1184" s="37">
        <v>153.69999999999999</v>
      </c>
      <c r="M1184" s="38">
        <v>153.69999999999999</v>
      </c>
      <c r="N1184" s="39">
        <f t="shared" si="95"/>
        <v>0.25</v>
      </c>
      <c r="S1184" s="13">
        <v>2</v>
      </c>
    </row>
    <row r="1185" spans="1:19" x14ac:dyDescent="0.25">
      <c r="A1185" s="32" t="s">
        <v>1231</v>
      </c>
      <c r="B1185" s="33" t="s">
        <v>2467</v>
      </c>
      <c r="C1185" s="32" t="s">
        <v>2930</v>
      </c>
      <c r="D1185" s="32" t="s">
        <v>3251</v>
      </c>
      <c r="E1185" s="34">
        <f t="shared" si="93"/>
        <v>4</v>
      </c>
      <c r="F1185" s="35" t="s">
        <v>22</v>
      </c>
      <c r="G1185" s="34">
        <f t="shared" si="97"/>
        <v>30.54</v>
      </c>
      <c r="H1185" s="36">
        <f t="shared" si="96"/>
        <v>38.18</v>
      </c>
      <c r="I1185" s="36">
        <f t="shared" si="94"/>
        <v>152.72</v>
      </c>
      <c r="J1185" s="29" t="s">
        <v>3622</v>
      </c>
      <c r="K1185" s="37">
        <v>30.54</v>
      </c>
      <c r="M1185" s="38">
        <v>30.54</v>
      </c>
      <c r="N1185" s="39">
        <f t="shared" si="95"/>
        <v>0.25</v>
      </c>
      <c r="S1185" s="13">
        <v>4</v>
      </c>
    </row>
    <row r="1186" spans="1:19" x14ac:dyDescent="0.25">
      <c r="A1186" s="32" t="s">
        <v>1232</v>
      </c>
      <c r="B1186" s="33" t="s">
        <v>2468</v>
      </c>
      <c r="C1186" s="32" t="s">
        <v>1</v>
      </c>
      <c r="D1186" s="32" t="s">
        <v>3252</v>
      </c>
      <c r="E1186" s="34">
        <f t="shared" si="93"/>
        <v>4</v>
      </c>
      <c r="F1186" s="35" t="s">
        <v>22</v>
      </c>
      <c r="G1186" s="34">
        <f t="shared" si="97"/>
        <v>27.3</v>
      </c>
      <c r="H1186" s="36">
        <f t="shared" si="96"/>
        <v>34.130000000000003</v>
      </c>
      <c r="I1186" s="36">
        <f t="shared" si="94"/>
        <v>136.52000000000001</v>
      </c>
      <c r="J1186" s="29" t="s">
        <v>3622</v>
      </c>
      <c r="K1186" s="37">
        <v>27.3</v>
      </c>
      <c r="M1186" s="38">
        <v>27.3</v>
      </c>
      <c r="N1186" s="39">
        <f t="shared" si="95"/>
        <v>0.25</v>
      </c>
      <c r="S1186" s="13">
        <v>4</v>
      </c>
    </row>
    <row r="1187" spans="1:19" x14ac:dyDescent="0.25">
      <c r="A1187" s="32" t="s">
        <v>1233</v>
      </c>
      <c r="B1187" s="33" t="s">
        <v>2595</v>
      </c>
      <c r="C1187" s="32" t="s">
        <v>2930</v>
      </c>
      <c r="D1187" s="32" t="s">
        <v>3375</v>
      </c>
      <c r="E1187" s="34">
        <f t="shared" si="93"/>
        <v>111</v>
      </c>
      <c r="F1187" s="35" t="s">
        <v>24</v>
      </c>
      <c r="G1187" s="34">
        <f t="shared" si="97"/>
        <v>16.39</v>
      </c>
      <c r="H1187" s="36">
        <f t="shared" si="96"/>
        <v>20.49</v>
      </c>
      <c r="I1187" s="36">
        <f t="shared" si="94"/>
        <v>2274.39</v>
      </c>
      <c r="J1187" s="29" t="s">
        <v>3622</v>
      </c>
      <c r="K1187" s="37">
        <v>16.39</v>
      </c>
      <c r="M1187" s="38">
        <v>16.39</v>
      </c>
      <c r="N1187" s="39">
        <f t="shared" si="95"/>
        <v>0.25</v>
      </c>
      <c r="S1187" s="13">
        <v>111</v>
      </c>
    </row>
    <row r="1188" spans="1:19" ht="22.5" x14ac:dyDescent="0.25">
      <c r="A1188" s="32" t="s">
        <v>1234</v>
      </c>
      <c r="B1188" s="33" t="s">
        <v>2596</v>
      </c>
      <c r="C1188" s="32" t="s">
        <v>2930</v>
      </c>
      <c r="D1188" s="32" t="s">
        <v>3376</v>
      </c>
      <c r="E1188" s="34">
        <f t="shared" ref="E1188:E1251" si="98">S1188</f>
        <v>10</v>
      </c>
      <c r="F1188" s="35" t="s">
        <v>24</v>
      </c>
      <c r="G1188" s="34">
        <f t="shared" si="97"/>
        <v>37.880000000000003</v>
      </c>
      <c r="H1188" s="36">
        <f t="shared" si="96"/>
        <v>47.35</v>
      </c>
      <c r="I1188" s="36">
        <f t="shared" si="94"/>
        <v>473.5</v>
      </c>
      <c r="J1188" s="29" t="s">
        <v>3622</v>
      </c>
      <c r="K1188" s="37">
        <v>37.880000000000003</v>
      </c>
      <c r="M1188" s="38">
        <v>37.880000000000003</v>
      </c>
      <c r="N1188" s="39">
        <f t="shared" si="95"/>
        <v>0.25</v>
      </c>
      <c r="S1188" s="13">
        <v>10</v>
      </c>
    </row>
    <row r="1189" spans="1:19" ht="22.5" x14ac:dyDescent="0.25">
      <c r="A1189" s="32" t="s">
        <v>1235</v>
      </c>
      <c r="B1189" s="33" t="s">
        <v>2471</v>
      </c>
      <c r="C1189" s="32" t="s">
        <v>1</v>
      </c>
      <c r="D1189" s="32" t="s">
        <v>3255</v>
      </c>
      <c r="E1189" s="34">
        <f t="shared" si="98"/>
        <v>5</v>
      </c>
      <c r="F1189" s="35" t="s">
        <v>22</v>
      </c>
      <c r="G1189" s="34">
        <f t="shared" si="97"/>
        <v>116.95</v>
      </c>
      <c r="H1189" s="36">
        <f t="shared" si="96"/>
        <v>146.19</v>
      </c>
      <c r="I1189" s="36">
        <f t="shared" si="94"/>
        <v>730.95</v>
      </c>
      <c r="J1189" s="29" t="s">
        <v>3622</v>
      </c>
      <c r="K1189" s="37">
        <v>116.95</v>
      </c>
      <c r="M1189" s="38">
        <v>116.95</v>
      </c>
      <c r="N1189" s="39">
        <f t="shared" si="95"/>
        <v>0.25</v>
      </c>
      <c r="S1189" s="13">
        <v>5</v>
      </c>
    </row>
    <row r="1190" spans="1:19" ht="22.5" x14ac:dyDescent="0.25">
      <c r="A1190" s="32" t="s">
        <v>1236</v>
      </c>
      <c r="B1190" s="33" t="s">
        <v>2472</v>
      </c>
      <c r="C1190" s="32" t="s">
        <v>1</v>
      </c>
      <c r="D1190" s="32" t="s">
        <v>3256</v>
      </c>
      <c r="E1190" s="34">
        <f t="shared" si="98"/>
        <v>169</v>
      </c>
      <c r="F1190" s="35" t="s">
        <v>24</v>
      </c>
      <c r="G1190" s="34">
        <f t="shared" si="97"/>
        <v>92.1</v>
      </c>
      <c r="H1190" s="36">
        <f t="shared" si="96"/>
        <v>115.13</v>
      </c>
      <c r="I1190" s="36">
        <f t="shared" si="94"/>
        <v>19456.97</v>
      </c>
      <c r="J1190" s="29" t="s">
        <v>3622</v>
      </c>
      <c r="K1190" s="37">
        <v>92.1</v>
      </c>
      <c r="M1190" s="38">
        <v>92.1</v>
      </c>
      <c r="N1190" s="39">
        <f t="shared" si="95"/>
        <v>0.25</v>
      </c>
      <c r="S1190" s="13">
        <v>169</v>
      </c>
    </row>
    <row r="1191" spans="1:19" ht="22.5" x14ac:dyDescent="0.25">
      <c r="A1191" s="32" t="s">
        <v>1237</v>
      </c>
      <c r="B1191" s="33" t="s">
        <v>2473</v>
      </c>
      <c r="C1191" s="32" t="s">
        <v>1</v>
      </c>
      <c r="D1191" s="32" t="s">
        <v>3257</v>
      </c>
      <c r="E1191" s="34">
        <f t="shared" si="98"/>
        <v>92</v>
      </c>
      <c r="F1191" s="35" t="s">
        <v>24</v>
      </c>
      <c r="G1191" s="34">
        <f t="shared" si="97"/>
        <v>71.44</v>
      </c>
      <c r="H1191" s="36">
        <f t="shared" si="96"/>
        <v>89.3</v>
      </c>
      <c r="I1191" s="36">
        <f t="shared" si="94"/>
        <v>8215.6</v>
      </c>
      <c r="J1191" s="29" t="s">
        <v>3622</v>
      </c>
      <c r="K1191" s="37">
        <v>71.44</v>
      </c>
      <c r="M1191" s="38">
        <v>71.44</v>
      </c>
      <c r="N1191" s="39">
        <f t="shared" si="95"/>
        <v>0.25</v>
      </c>
      <c r="S1191" s="13">
        <v>92</v>
      </c>
    </row>
    <row r="1192" spans="1:19" x14ac:dyDescent="0.25">
      <c r="A1192" s="32" t="s">
        <v>1238</v>
      </c>
      <c r="B1192" s="33" t="s">
        <v>2597</v>
      </c>
      <c r="C1192" s="32" t="s">
        <v>2930</v>
      </c>
      <c r="D1192" s="32" t="s">
        <v>3377</v>
      </c>
      <c r="E1192" s="34">
        <f t="shared" si="98"/>
        <v>4</v>
      </c>
      <c r="F1192" s="35" t="s">
        <v>22</v>
      </c>
      <c r="G1192" s="34">
        <f t="shared" si="97"/>
        <v>0.28999999999999998</v>
      </c>
      <c r="H1192" s="36">
        <f t="shared" si="96"/>
        <v>0.36</v>
      </c>
      <c r="I1192" s="36">
        <f t="shared" si="94"/>
        <v>1.44</v>
      </c>
      <c r="J1192" s="29" t="s">
        <v>3622</v>
      </c>
      <c r="K1192" s="37">
        <v>0.28999999999999998</v>
      </c>
      <c r="M1192" s="38">
        <v>0.28999999999999998</v>
      </c>
      <c r="N1192" s="39">
        <f t="shared" si="95"/>
        <v>0.2410000000000001</v>
      </c>
      <c r="S1192" s="13">
        <v>4</v>
      </c>
    </row>
    <row r="1193" spans="1:19" x14ac:dyDescent="0.25">
      <c r="A1193" s="32" t="s">
        <v>1239</v>
      </c>
      <c r="B1193" s="33" t="s">
        <v>2598</v>
      </c>
      <c r="C1193" s="32" t="s">
        <v>2930</v>
      </c>
      <c r="D1193" s="32" t="s">
        <v>3378</v>
      </c>
      <c r="E1193" s="34">
        <f t="shared" si="98"/>
        <v>41</v>
      </c>
      <c r="F1193" s="35" t="s">
        <v>22</v>
      </c>
      <c r="G1193" s="34">
        <f t="shared" si="97"/>
        <v>0.38</v>
      </c>
      <c r="H1193" s="36">
        <f t="shared" si="96"/>
        <v>0.48</v>
      </c>
      <c r="I1193" s="36">
        <f>ROUND(E1193*H1193,2)</f>
        <v>19.68</v>
      </c>
      <c r="J1193" s="29" t="s">
        <v>3622</v>
      </c>
      <c r="K1193" s="37">
        <v>0.38</v>
      </c>
      <c r="M1193" s="38">
        <v>0.38</v>
      </c>
      <c r="N1193" s="39">
        <f t="shared" si="95"/>
        <v>0.2629999999999999</v>
      </c>
      <c r="S1193" s="13">
        <v>41</v>
      </c>
    </row>
    <row r="1194" spans="1:19" ht="22.5" x14ac:dyDescent="0.25">
      <c r="A1194" s="32" t="s">
        <v>1240</v>
      </c>
      <c r="B1194" s="33" t="s">
        <v>2475</v>
      </c>
      <c r="C1194" s="32" t="s">
        <v>2930</v>
      </c>
      <c r="D1194" s="32" t="s">
        <v>3259</v>
      </c>
      <c r="E1194" s="34">
        <f t="shared" si="98"/>
        <v>9</v>
      </c>
      <c r="F1194" s="35" t="s">
        <v>22</v>
      </c>
      <c r="G1194" s="34">
        <f t="shared" si="97"/>
        <v>25.48</v>
      </c>
      <c r="H1194" s="36">
        <f t="shared" si="96"/>
        <v>31.85</v>
      </c>
      <c r="I1194" s="36">
        <f t="shared" si="94"/>
        <v>286.64999999999998</v>
      </c>
      <c r="J1194" s="29" t="s">
        <v>3622</v>
      </c>
      <c r="K1194" s="37">
        <v>25.48</v>
      </c>
      <c r="M1194" s="38">
        <v>25.48</v>
      </c>
      <c r="N1194" s="39">
        <f t="shared" si="95"/>
        <v>0.25</v>
      </c>
      <c r="S1194" s="13">
        <v>9</v>
      </c>
    </row>
    <row r="1195" spans="1:19" x14ac:dyDescent="0.25">
      <c r="A1195" s="32" t="s">
        <v>1241</v>
      </c>
      <c r="B1195" s="33" t="s">
        <v>2599</v>
      </c>
      <c r="C1195" s="32" t="s">
        <v>2930</v>
      </c>
      <c r="D1195" s="32" t="s">
        <v>3379</v>
      </c>
      <c r="E1195" s="34">
        <f t="shared" si="98"/>
        <v>5</v>
      </c>
      <c r="F1195" s="35" t="s">
        <v>22</v>
      </c>
      <c r="G1195" s="34">
        <f t="shared" si="97"/>
        <v>5.8</v>
      </c>
      <c r="H1195" s="36">
        <f t="shared" si="96"/>
        <v>7.25</v>
      </c>
      <c r="I1195" s="36">
        <f t="shared" si="94"/>
        <v>36.25</v>
      </c>
      <c r="J1195" s="29" t="s">
        <v>3622</v>
      </c>
      <c r="K1195" s="37">
        <v>5.8</v>
      </c>
      <c r="M1195" s="38">
        <v>5.8</v>
      </c>
      <c r="N1195" s="39">
        <f t="shared" si="95"/>
        <v>0.25</v>
      </c>
      <c r="S1195" s="13">
        <v>5</v>
      </c>
    </row>
    <row r="1196" spans="1:19" ht="22.5" x14ac:dyDescent="0.25">
      <c r="A1196" s="32" t="s">
        <v>1242</v>
      </c>
      <c r="B1196" s="33" t="s">
        <v>2476</v>
      </c>
      <c r="C1196" s="32" t="s">
        <v>2930</v>
      </c>
      <c r="D1196" s="32" t="s">
        <v>3260</v>
      </c>
      <c r="E1196" s="34">
        <f t="shared" si="98"/>
        <v>5</v>
      </c>
      <c r="F1196" s="35" t="s">
        <v>24</v>
      </c>
      <c r="G1196" s="34">
        <f t="shared" si="97"/>
        <v>25.42</v>
      </c>
      <c r="H1196" s="36">
        <f t="shared" si="96"/>
        <v>31.78</v>
      </c>
      <c r="I1196" s="36">
        <f t="shared" si="94"/>
        <v>158.9</v>
      </c>
      <c r="J1196" s="29" t="s">
        <v>3622</v>
      </c>
      <c r="K1196" s="37">
        <v>25.42</v>
      </c>
      <c r="M1196" s="38">
        <v>25.42</v>
      </c>
      <c r="N1196" s="39">
        <f t="shared" si="95"/>
        <v>0.25</v>
      </c>
      <c r="S1196" s="13">
        <v>5</v>
      </c>
    </row>
    <row r="1197" spans="1:19" x14ac:dyDescent="0.25">
      <c r="A1197" s="32" t="s">
        <v>1243</v>
      </c>
      <c r="B1197" s="33" t="s">
        <v>2477</v>
      </c>
      <c r="C1197" s="32" t="s">
        <v>2930</v>
      </c>
      <c r="D1197" s="32" t="s">
        <v>3261</v>
      </c>
      <c r="E1197" s="34">
        <f t="shared" si="98"/>
        <v>5</v>
      </c>
      <c r="F1197" s="35" t="s">
        <v>22</v>
      </c>
      <c r="G1197" s="34">
        <f t="shared" si="97"/>
        <v>56.51</v>
      </c>
      <c r="H1197" s="36">
        <f t="shared" si="96"/>
        <v>70.64</v>
      </c>
      <c r="I1197" s="36">
        <f t="shared" si="94"/>
        <v>353.2</v>
      </c>
      <c r="J1197" s="29" t="s">
        <v>3622</v>
      </c>
      <c r="K1197" s="37">
        <v>56.51</v>
      </c>
      <c r="M1197" s="38">
        <v>56.51</v>
      </c>
      <c r="N1197" s="39">
        <f t="shared" si="95"/>
        <v>0.25</v>
      </c>
      <c r="S1197" s="13">
        <v>5</v>
      </c>
    </row>
    <row r="1198" spans="1:19" x14ac:dyDescent="0.25">
      <c r="A1198" s="32" t="s">
        <v>1244</v>
      </c>
      <c r="B1198" s="33" t="s">
        <v>2600</v>
      </c>
      <c r="C1198" s="32" t="s">
        <v>2930</v>
      </c>
      <c r="D1198" s="32" t="s">
        <v>3380</v>
      </c>
      <c r="E1198" s="34">
        <f t="shared" si="98"/>
        <v>0.4</v>
      </c>
      <c r="F1198" s="35" t="s">
        <v>22</v>
      </c>
      <c r="G1198" s="34">
        <f t="shared" si="97"/>
        <v>57.03</v>
      </c>
      <c r="H1198" s="36">
        <f t="shared" si="96"/>
        <v>71.290000000000006</v>
      </c>
      <c r="I1198" s="36">
        <f t="shared" si="94"/>
        <v>28.52</v>
      </c>
      <c r="J1198" s="29" t="s">
        <v>3622</v>
      </c>
      <c r="K1198" s="37">
        <v>57.03</v>
      </c>
      <c r="M1198" s="38">
        <v>57.03</v>
      </c>
      <c r="N1198" s="39">
        <f t="shared" si="95"/>
        <v>0.25</v>
      </c>
      <c r="S1198" s="13">
        <v>0.4</v>
      </c>
    </row>
    <row r="1199" spans="1:19" ht="22.5" x14ac:dyDescent="0.25">
      <c r="A1199" s="32" t="s">
        <v>1245</v>
      </c>
      <c r="B1199" s="33" t="s">
        <v>2478</v>
      </c>
      <c r="C1199" s="32" t="s">
        <v>1</v>
      </c>
      <c r="D1199" s="32" t="s">
        <v>3262</v>
      </c>
      <c r="E1199" s="34">
        <f t="shared" si="98"/>
        <v>8</v>
      </c>
      <c r="F1199" s="35" t="s">
        <v>22</v>
      </c>
      <c r="G1199" s="34">
        <f t="shared" si="97"/>
        <v>49.87</v>
      </c>
      <c r="H1199" s="36">
        <f t="shared" si="96"/>
        <v>62.34</v>
      </c>
      <c r="I1199" s="36">
        <f t="shared" si="94"/>
        <v>498.72</v>
      </c>
      <c r="J1199" s="29" t="s">
        <v>3622</v>
      </c>
      <c r="K1199" s="37">
        <v>49.87</v>
      </c>
      <c r="M1199" s="38">
        <v>49.87</v>
      </c>
      <c r="N1199" s="39">
        <f t="shared" si="95"/>
        <v>0.25</v>
      </c>
      <c r="S1199" s="13">
        <v>8</v>
      </c>
    </row>
    <row r="1200" spans="1:19" ht="22.5" x14ac:dyDescent="0.25">
      <c r="A1200" s="32" t="s">
        <v>1246</v>
      </c>
      <c r="B1200" s="33" t="s">
        <v>2328</v>
      </c>
      <c r="C1200" s="32" t="s">
        <v>1</v>
      </c>
      <c r="D1200" s="32" t="s">
        <v>3112</v>
      </c>
      <c r="E1200" s="34">
        <f t="shared" si="98"/>
        <v>3</v>
      </c>
      <c r="F1200" s="35" t="s">
        <v>22</v>
      </c>
      <c r="G1200" s="34">
        <f t="shared" si="97"/>
        <v>285.82</v>
      </c>
      <c r="H1200" s="36">
        <f t="shared" si="96"/>
        <v>357.28</v>
      </c>
      <c r="I1200" s="36">
        <f t="shared" si="94"/>
        <v>1071.8399999999999</v>
      </c>
      <c r="J1200" s="29" t="s">
        <v>3622</v>
      </c>
      <c r="K1200" s="37">
        <v>285.82</v>
      </c>
      <c r="M1200" s="38">
        <v>285.82</v>
      </c>
      <c r="N1200" s="39">
        <f t="shared" si="95"/>
        <v>0.25</v>
      </c>
      <c r="S1200" s="13">
        <v>3</v>
      </c>
    </row>
    <row r="1201" spans="1:19" ht="22.5" x14ac:dyDescent="0.25">
      <c r="A1201" s="32" t="s">
        <v>1247</v>
      </c>
      <c r="B1201" s="33" t="s">
        <v>2601</v>
      </c>
      <c r="C1201" s="32" t="s">
        <v>1</v>
      </c>
      <c r="D1201" s="32" t="s">
        <v>3381</v>
      </c>
      <c r="E1201" s="34">
        <f t="shared" si="98"/>
        <v>1</v>
      </c>
      <c r="F1201" s="35" t="s">
        <v>22</v>
      </c>
      <c r="G1201" s="34">
        <f t="shared" si="97"/>
        <v>6578.16</v>
      </c>
      <c r="H1201" s="36">
        <f t="shared" si="96"/>
        <v>8222.7000000000007</v>
      </c>
      <c r="I1201" s="36">
        <f t="shared" si="94"/>
        <v>8222.7000000000007</v>
      </c>
      <c r="J1201" s="29" t="s">
        <v>3622</v>
      </c>
      <c r="K1201" s="37">
        <v>6578.16</v>
      </c>
      <c r="M1201" s="38">
        <v>6578.16</v>
      </c>
      <c r="N1201" s="39">
        <f t="shared" si="95"/>
        <v>0.25</v>
      </c>
      <c r="S1201" s="13">
        <v>1</v>
      </c>
    </row>
    <row r="1202" spans="1:19" ht="22.5" x14ac:dyDescent="0.25">
      <c r="A1202" s="32" t="s">
        <v>1248</v>
      </c>
      <c r="B1202" s="33" t="s">
        <v>2482</v>
      </c>
      <c r="C1202" s="32" t="s">
        <v>1</v>
      </c>
      <c r="D1202" s="32" t="s">
        <v>3266</v>
      </c>
      <c r="E1202" s="34">
        <f t="shared" si="98"/>
        <v>4</v>
      </c>
      <c r="F1202" s="35" t="s">
        <v>22</v>
      </c>
      <c r="G1202" s="34">
        <f t="shared" si="97"/>
        <v>13406.07</v>
      </c>
      <c r="H1202" s="36">
        <f t="shared" si="96"/>
        <v>16757.59</v>
      </c>
      <c r="I1202" s="36">
        <f t="shared" si="94"/>
        <v>67030.36</v>
      </c>
      <c r="J1202" s="29" t="s">
        <v>3622</v>
      </c>
      <c r="K1202" s="37">
        <v>13406.07</v>
      </c>
      <c r="M1202" s="38">
        <v>13406.07</v>
      </c>
      <c r="N1202" s="39">
        <f t="shared" si="95"/>
        <v>0.25</v>
      </c>
      <c r="S1202" s="13">
        <v>4</v>
      </c>
    </row>
    <row r="1203" spans="1:19" ht="22.5" x14ac:dyDescent="0.25">
      <c r="A1203" s="32" t="s">
        <v>1249</v>
      </c>
      <c r="B1203" s="33" t="s">
        <v>2602</v>
      </c>
      <c r="C1203" s="32" t="s">
        <v>1</v>
      </c>
      <c r="D1203" s="32" t="s">
        <v>3382</v>
      </c>
      <c r="E1203" s="34">
        <f t="shared" si="98"/>
        <v>2</v>
      </c>
      <c r="F1203" s="35" t="s">
        <v>22</v>
      </c>
      <c r="G1203" s="34">
        <f t="shared" si="97"/>
        <v>18613.16</v>
      </c>
      <c r="H1203" s="36">
        <f t="shared" si="96"/>
        <v>23266.45</v>
      </c>
      <c r="I1203" s="36">
        <f t="shared" si="94"/>
        <v>46532.9</v>
      </c>
      <c r="J1203" s="29" t="s">
        <v>3622</v>
      </c>
      <c r="K1203" s="37">
        <v>18613.16</v>
      </c>
      <c r="M1203" s="38">
        <v>18613.16</v>
      </c>
      <c r="N1203" s="39">
        <f t="shared" si="95"/>
        <v>0.25</v>
      </c>
      <c r="S1203" s="13">
        <v>2</v>
      </c>
    </row>
    <row r="1204" spans="1:19" x14ac:dyDescent="0.25">
      <c r="A1204" s="24" t="s">
        <v>1250</v>
      </c>
      <c r="B1204" s="25" t="s">
        <v>2603</v>
      </c>
      <c r="C1204" s="24"/>
      <c r="D1204" s="24"/>
      <c r="E1204" s="26"/>
      <c r="F1204" s="27"/>
      <c r="G1204" s="26"/>
      <c r="H1204" s="28"/>
      <c r="I1204" s="28">
        <f>SUM(I1205:I1283)</f>
        <v>749016.1399999999</v>
      </c>
      <c r="J1204" s="29"/>
      <c r="K1204" s="37"/>
      <c r="M1204" s="38"/>
      <c r="N1204" s="39"/>
      <c r="O1204" s="28">
        <v>749016.14</v>
      </c>
      <c r="P1204" s="31">
        <f>I1204-O1204</f>
        <v>0</v>
      </c>
    </row>
    <row r="1205" spans="1:19" ht="22.5" x14ac:dyDescent="0.25">
      <c r="A1205" s="32" t="s">
        <v>1251</v>
      </c>
      <c r="B1205" s="33" t="s">
        <v>2192</v>
      </c>
      <c r="C1205" s="32" t="s">
        <v>1</v>
      </c>
      <c r="D1205" s="32" t="s">
        <v>2976</v>
      </c>
      <c r="E1205" s="34">
        <f t="shared" si="98"/>
        <v>37.42</v>
      </c>
      <c r="F1205" s="35" t="s">
        <v>19</v>
      </c>
      <c r="G1205" s="34">
        <f t="shared" si="97"/>
        <v>57.43</v>
      </c>
      <c r="H1205" s="36">
        <f t="shared" si="96"/>
        <v>71.790000000000006</v>
      </c>
      <c r="I1205" s="36">
        <f t="shared" si="94"/>
        <v>2686.38</v>
      </c>
      <c r="J1205" s="29" t="s">
        <v>3622</v>
      </c>
      <c r="K1205" s="37">
        <v>57.43</v>
      </c>
      <c r="M1205" s="38">
        <v>57.43</v>
      </c>
      <c r="N1205" s="39">
        <f t="shared" si="95"/>
        <v>0.25</v>
      </c>
      <c r="S1205" s="13">
        <v>37.42</v>
      </c>
    </row>
    <row r="1206" spans="1:19" ht="22.5" x14ac:dyDescent="0.25">
      <c r="A1206" s="32" t="s">
        <v>1252</v>
      </c>
      <c r="B1206" s="33" t="s">
        <v>2604</v>
      </c>
      <c r="C1206" s="32" t="s">
        <v>1</v>
      </c>
      <c r="D1206" s="32" t="s">
        <v>3383</v>
      </c>
      <c r="E1206" s="34">
        <f t="shared" si="98"/>
        <v>25.2</v>
      </c>
      <c r="F1206" s="35" t="s">
        <v>18</v>
      </c>
      <c r="G1206" s="34">
        <f t="shared" si="97"/>
        <v>3.42</v>
      </c>
      <c r="H1206" s="36">
        <f t="shared" si="96"/>
        <v>4.28</v>
      </c>
      <c r="I1206" s="36">
        <f t="shared" si="94"/>
        <v>107.86</v>
      </c>
      <c r="J1206" s="29" t="s">
        <v>3622</v>
      </c>
      <c r="K1206" s="37">
        <v>3.42</v>
      </c>
      <c r="M1206" s="38">
        <v>3.42</v>
      </c>
      <c r="N1206" s="39">
        <f t="shared" si="95"/>
        <v>0.25099999999999989</v>
      </c>
      <c r="S1206" s="13">
        <v>25.2</v>
      </c>
    </row>
    <row r="1207" spans="1:19" ht="45" x14ac:dyDescent="0.25">
      <c r="A1207" s="32" t="s">
        <v>1253</v>
      </c>
      <c r="B1207" s="33" t="s">
        <v>2605</v>
      </c>
      <c r="C1207" s="32" t="s">
        <v>1</v>
      </c>
      <c r="D1207" s="32" t="s">
        <v>3384</v>
      </c>
      <c r="E1207" s="34">
        <f t="shared" si="98"/>
        <v>21.55</v>
      </c>
      <c r="F1207" s="35" t="s">
        <v>19</v>
      </c>
      <c r="G1207" s="34">
        <f t="shared" si="97"/>
        <v>14.1</v>
      </c>
      <c r="H1207" s="36">
        <f t="shared" si="96"/>
        <v>17.63</v>
      </c>
      <c r="I1207" s="36">
        <f t="shared" si="94"/>
        <v>379.93</v>
      </c>
      <c r="J1207" s="29" t="s">
        <v>3622</v>
      </c>
      <c r="K1207" s="37">
        <v>14.1</v>
      </c>
      <c r="M1207" s="38">
        <v>14.1</v>
      </c>
      <c r="N1207" s="39">
        <f t="shared" si="95"/>
        <v>0.25</v>
      </c>
      <c r="S1207" s="13">
        <v>21.55</v>
      </c>
    </row>
    <row r="1208" spans="1:19" ht="33.75" x14ac:dyDescent="0.25">
      <c r="A1208" s="32" t="s">
        <v>1254</v>
      </c>
      <c r="B1208" s="33" t="s">
        <v>2606</v>
      </c>
      <c r="C1208" s="32" t="s">
        <v>2930</v>
      </c>
      <c r="D1208" s="32" t="s">
        <v>3385</v>
      </c>
      <c r="E1208" s="34">
        <f t="shared" si="98"/>
        <v>240</v>
      </c>
      <c r="F1208" s="35" t="s">
        <v>24</v>
      </c>
      <c r="G1208" s="34">
        <f t="shared" si="97"/>
        <v>75.95</v>
      </c>
      <c r="H1208" s="36">
        <f t="shared" si="96"/>
        <v>94.94</v>
      </c>
      <c r="I1208" s="36">
        <f t="shared" si="94"/>
        <v>22785.599999999999</v>
      </c>
      <c r="J1208" s="29" t="s">
        <v>3622</v>
      </c>
      <c r="K1208" s="37">
        <v>75.95</v>
      </c>
      <c r="M1208" s="38">
        <v>75.95</v>
      </c>
      <c r="N1208" s="39">
        <f t="shared" si="95"/>
        <v>0.25</v>
      </c>
      <c r="S1208" s="13">
        <v>240</v>
      </c>
    </row>
    <row r="1209" spans="1:19" ht="22.5" x14ac:dyDescent="0.25">
      <c r="A1209" s="32" t="s">
        <v>1255</v>
      </c>
      <c r="B1209" s="33" t="s">
        <v>2179</v>
      </c>
      <c r="C1209" s="32" t="s">
        <v>1</v>
      </c>
      <c r="D1209" s="32" t="s">
        <v>2963</v>
      </c>
      <c r="E1209" s="34">
        <f t="shared" si="98"/>
        <v>1.26</v>
      </c>
      <c r="F1209" s="35" t="s">
        <v>19</v>
      </c>
      <c r="G1209" s="34">
        <f t="shared" si="97"/>
        <v>867.92</v>
      </c>
      <c r="H1209" s="36">
        <f t="shared" si="96"/>
        <v>1084.9000000000001</v>
      </c>
      <c r="I1209" s="36">
        <f t="shared" si="94"/>
        <v>1366.97</v>
      </c>
      <c r="J1209" s="29" t="s">
        <v>3622</v>
      </c>
      <c r="K1209" s="37">
        <v>867.92</v>
      </c>
      <c r="M1209" s="38">
        <v>867.92</v>
      </c>
      <c r="N1209" s="39">
        <f t="shared" si="95"/>
        <v>0.25</v>
      </c>
      <c r="S1209" s="13">
        <v>1.26</v>
      </c>
    </row>
    <row r="1210" spans="1:19" ht="22.5" x14ac:dyDescent="0.25">
      <c r="A1210" s="32" t="s">
        <v>1256</v>
      </c>
      <c r="B1210" s="33" t="s">
        <v>2180</v>
      </c>
      <c r="C1210" s="32" t="s">
        <v>1</v>
      </c>
      <c r="D1210" s="32" t="s">
        <v>2964</v>
      </c>
      <c r="E1210" s="34">
        <f t="shared" si="98"/>
        <v>71.06</v>
      </c>
      <c r="F1210" s="35" t="s">
        <v>18</v>
      </c>
      <c r="G1210" s="34">
        <f t="shared" si="97"/>
        <v>82.91</v>
      </c>
      <c r="H1210" s="36">
        <f t="shared" si="96"/>
        <v>103.64</v>
      </c>
      <c r="I1210" s="36">
        <f t="shared" si="94"/>
        <v>7364.66</v>
      </c>
      <c r="J1210" s="29" t="s">
        <v>3622</v>
      </c>
      <c r="K1210" s="37">
        <v>82.91</v>
      </c>
      <c r="M1210" s="38">
        <v>82.91</v>
      </c>
      <c r="N1210" s="39">
        <f t="shared" si="95"/>
        <v>0.25</v>
      </c>
      <c r="S1210" s="13">
        <v>71.06</v>
      </c>
    </row>
    <row r="1211" spans="1:19" ht="25.5" customHeight="1" x14ac:dyDescent="0.25">
      <c r="A1211" s="32" t="s">
        <v>1257</v>
      </c>
      <c r="B1211" s="33" t="s">
        <v>2181</v>
      </c>
      <c r="C1211" s="32" t="s">
        <v>1</v>
      </c>
      <c r="D1211" s="32" t="s">
        <v>2965</v>
      </c>
      <c r="E1211" s="34">
        <f t="shared" si="98"/>
        <v>33.049999999999997</v>
      </c>
      <c r="F1211" s="35" t="s">
        <v>23</v>
      </c>
      <c r="G1211" s="34">
        <f t="shared" si="97"/>
        <v>20.8</v>
      </c>
      <c r="H1211" s="36">
        <f t="shared" si="96"/>
        <v>26</v>
      </c>
      <c r="I1211" s="36">
        <f t="shared" si="94"/>
        <v>859.3</v>
      </c>
      <c r="J1211" s="29" t="s">
        <v>3622</v>
      </c>
      <c r="K1211" s="37">
        <v>20.8</v>
      </c>
      <c r="M1211" s="38">
        <v>20.8</v>
      </c>
      <c r="N1211" s="39">
        <f t="shared" si="95"/>
        <v>0.25</v>
      </c>
      <c r="S1211" s="13">
        <v>33.049999999999997</v>
      </c>
    </row>
    <row r="1212" spans="1:19" ht="25.5" customHeight="1" x14ac:dyDescent="0.25">
      <c r="A1212" s="32" t="s">
        <v>1258</v>
      </c>
      <c r="B1212" s="33" t="s">
        <v>2182</v>
      </c>
      <c r="C1212" s="32" t="s">
        <v>1</v>
      </c>
      <c r="D1212" s="32" t="s">
        <v>2966</v>
      </c>
      <c r="E1212" s="34">
        <f t="shared" si="98"/>
        <v>38.42</v>
      </c>
      <c r="F1212" s="35" t="s">
        <v>23</v>
      </c>
      <c r="G1212" s="34">
        <f t="shared" si="97"/>
        <v>18.41</v>
      </c>
      <c r="H1212" s="36">
        <f t="shared" si="96"/>
        <v>23.01</v>
      </c>
      <c r="I1212" s="36">
        <f t="shared" si="94"/>
        <v>884.04</v>
      </c>
      <c r="J1212" s="29" t="s">
        <v>3622</v>
      </c>
      <c r="K1212" s="37">
        <v>18.41</v>
      </c>
      <c r="M1212" s="38">
        <v>18.41</v>
      </c>
      <c r="N1212" s="39">
        <f t="shared" si="95"/>
        <v>0.25</v>
      </c>
      <c r="S1212" s="13">
        <v>38.42</v>
      </c>
    </row>
    <row r="1213" spans="1:19" ht="25.5" customHeight="1" x14ac:dyDescent="0.25">
      <c r="A1213" s="32" t="s">
        <v>1259</v>
      </c>
      <c r="B1213" s="33" t="s">
        <v>2607</v>
      </c>
      <c r="C1213" s="32" t="s">
        <v>1</v>
      </c>
      <c r="D1213" s="32" t="s">
        <v>3386</v>
      </c>
      <c r="E1213" s="34">
        <f t="shared" si="98"/>
        <v>61.94</v>
      </c>
      <c r="F1213" s="35" t="s">
        <v>23</v>
      </c>
      <c r="G1213" s="34">
        <f t="shared" si="97"/>
        <v>16.34</v>
      </c>
      <c r="H1213" s="36">
        <f t="shared" si="96"/>
        <v>20.43</v>
      </c>
      <c r="I1213" s="36">
        <f t="shared" si="94"/>
        <v>1265.43</v>
      </c>
      <c r="J1213" s="29" t="s">
        <v>3622</v>
      </c>
      <c r="K1213" s="37">
        <v>16.34</v>
      </c>
      <c r="M1213" s="38">
        <v>16.34</v>
      </c>
      <c r="N1213" s="39">
        <f t="shared" si="95"/>
        <v>0.25</v>
      </c>
      <c r="S1213" s="13">
        <v>61.94</v>
      </c>
    </row>
    <row r="1214" spans="1:19" ht="25.5" customHeight="1" x14ac:dyDescent="0.25">
      <c r="A1214" s="32" t="s">
        <v>1260</v>
      </c>
      <c r="B1214" s="33" t="s">
        <v>2183</v>
      </c>
      <c r="C1214" s="32" t="s">
        <v>1</v>
      </c>
      <c r="D1214" s="32" t="s">
        <v>2967</v>
      </c>
      <c r="E1214" s="34">
        <f t="shared" si="98"/>
        <v>388.5</v>
      </c>
      <c r="F1214" s="35" t="s">
        <v>23</v>
      </c>
      <c r="G1214" s="34">
        <f t="shared" si="97"/>
        <v>14.16</v>
      </c>
      <c r="H1214" s="36">
        <f t="shared" si="96"/>
        <v>17.7</v>
      </c>
      <c r="I1214" s="36">
        <f t="shared" si="94"/>
        <v>6876.45</v>
      </c>
      <c r="J1214" s="29" t="s">
        <v>3622</v>
      </c>
      <c r="K1214" s="37">
        <v>14.16</v>
      </c>
      <c r="M1214" s="38">
        <v>14.16</v>
      </c>
      <c r="N1214" s="39">
        <f t="shared" si="95"/>
        <v>0.25</v>
      </c>
      <c r="S1214" s="13">
        <v>388.5</v>
      </c>
    </row>
    <row r="1215" spans="1:19" ht="22.5" x14ac:dyDescent="0.25">
      <c r="A1215" s="32" t="s">
        <v>1261</v>
      </c>
      <c r="B1215" s="33" t="s">
        <v>2184</v>
      </c>
      <c r="C1215" s="32" t="s">
        <v>1</v>
      </c>
      <c r="D1215" s="32" t="s">
        <v>2968</v>
      </c>
      <c r="E1215" s="34">
        <f t="shared" si="98"/>
        <v>94.86</v>
      </c>
      <c r="F1215" s="35" t="s">
        <v>23</v>
      </c>
      <c r="G1215" s="34">
        <f t="shared" si="97"/>
        <v>10.74</v>
      </c>
      <c r="H1215" s="36">
        <f t="shared" si="96"/>
        <v>13.43</v>
      </c>
      <c r="I1215" s="36">
        <f t="shared" si="94"/>
        <v>1273.97</v>
      </c>
      <c r="J1215" s="29" t="s">
        <v>3622</v>
      </c>
      <c r="K1215" s="37">
        <v>10.74</v>
      </c>
      <c r="M1215" s="38">
        <v>10.74</v>
      </c>
      <c r="N1215" s="39">
        <f t="shared" si="95"/>
        <v>0.25</v>
      </c>
      <c r="S1215" s="13">
        <v>94.86</v>
      </c>
    </row>
    <row r="1216" spans="1:19" ht="22.5" x14ac:dyDescent="0.25">
      <c r="A1216" s="32" t="s">
        <v>1262</v>
      </c>
      <c r="B1216" s="33" t="s">
        <v>2608</v>
      </c>
      <c r="C1216" s="32" t="s">
        <v>2930</v>
      </c>
      <c r="D1216" s="32" t="s">
        <v>3387</v>
      </c>
      <c r="E1216" s="34">
        <f t="shared" si="98"/>
        <v>15.88</v>
      </c>
      <c r="F1216" s="35" t="s">
        <v>19</v>
      </c>
      <c r="G1216" s="34">
        <f t="shared" si="97"/>
        <v>771.4</v>
      </c>
      <c r="H1216" s="36">
        <f t="shared" si="96"/>
        <v>964.25</v>
      </c>
      <c r="I1216" s="36">
        <f t="shared" si="94"/>
        <v>15312.29</v>
      </c>
      <c r="J1216" s="29" t="s">
        <v>3622</v>
      </c>
      <c r="K1216" s="37">
        <v>771.4</v>
      </c>
      <c r="M1216" s="38">
        <v>771.4</v>
      </c>
      <c r="N1216" s="39">
        <f t="shared" si="95"/>
        <v>0.25</v>
      </c>
      <c r="S1216" s="13">
        <v>15.88</v>
      </c>
    </row>
    <row r="1217" spans="1:19" ht="22.5" x14ac:dyDescent="0.25">
      <c r="A1217" s="32" t="s">
        <v>1263</v>
      </c>
      <c r="B1217" s="33" t="s">
        <v>2174</v>
      </c>
      <c r="C1217" s="32" t="s">
        <v>1</v>
      </c>
      <c r="D1217" s="32" t="s">
        <v>2958</v>
      </c>
      <c r="E1217" s="34">
        <f t="shared" si="98"/>
        <v>48</v>
      </c>
      <c r="F1217" s="35" t="s">
        <v>22</v>
      </c>
      <c r="G1217" s="34">
        <f t="shared" si="97"/>
        <v>18.73</v>
      </c>
      <c r="H1217" s="36">
        <f t="shared" si="96"/>
        <v>23.41</v>
      </c>
      <c r="I1217" s="36">
        <f t="shared" si="94"/>
        <v>1123.68</v>
      </c>
      <c r="J1217" s="29" t="s">
        <v>3622</v>
      </c>
      <c r="K1217" s="37">
        <v>18.73</v>
      </c>
      <c r="M1217" s="38">
        <v>18.73</v>
      </c>
      <c r="N1217" s="39">
        <f t="shared" si="95"/>
        <v>0.25</v>
      </c>
      <c r="S1217" s="13">
        <v>48</v>
      </c>
    </row>
    <row r="1218" spans="1:19" ht="22.5" x14ac:dyDescent="0.25">
      <c r="A1218" s="32" t="s">
        <v>1264</v>
      </c>
      <c r="B1218" s="33" t="s">
        <v>2171</v>
      </c>
      <c r="C1218" s="32" t="s">
        <v>1</v>
      </c>
      <c r="D1218" s="32" t="s">
        <v>2955</v>
      </c>
      <c r="E1218" s="34">
        <f t="shared" si="98"/>
        <v>332.2</v>
      </c>
      <c r="F1218" s="35" t="s">
        <v>23</v>
      </c>
      <c r="G1218" s="34">
        <f t="shared" si="97"/>
        <v>16.41</v>
      </c>
      <c r="H1218" s="36">
        <f t="shared" si="96"/>
        <v>20.51</v>
      </c>
      <c r="I1218" s="36">
        <f t="shared" si="94"/>
        <v>6813.42</v>
      </c>
      <c r="J1218" s="29" t="s">
        <v>3622</v>
      </c>
      <c r="K1218" s="37">
        <v>16.41</v>
      </c>
      <c r="M1218" s="38">
        <v>16.41</v>
      </c>
      <c r="N1218" s="39">
        <f t="shared" si="95"/>
        <v>0.25</v>
      </c>
      <c r="S1218" s="13">
        <v>332.2</v>
      </c>
    </row>
    <row r="1219" spans="1:19" x14ac:dyDescent="0.25">
      <c r="A1219" s="32" t="s">
        <v>1265</v>
      </c>
      <c r="B1219" s="33" t="s">
        <v>2172</v>
      </c>
      <c r="C1219" s="32" t="s">
        <v>1</v>
      </c>
      <c r="D1219" s="32" t="s">
        <v>2956</v>
      </c>
      <c r="E1219" s="34">
        <f t="shared" si="98"/>
        <v>1109.1199999999999</v>
      </c>
      <c r="F1219" s="35" t="s">
        <v>23</v>
      </c>
      <c r="G1219" s="34">
        <f t="shared" si="97"/>
        <v>10.47</v>
      </c>
      <c r="H1219" s="36">
        <f t="shared" si="96"/>
        <v>13.09</v>
      </c>
      <c r="I1219" s="36">
        <f t="shared" si="94"/>
        <v>14518.38</v>
      </c>
      <c r="J1219" s="29" t="s">
        <v>3622</v>
      </c>
      <c r="K1219" s="37">
        <v>10.47</v>
      </c>
      <c r="M1219" s="38">
        <v>10.47</v>
      </c>
      <c r="N1219" s="39">
        <f t="shared" si="95"/>
        <v>0.25</v>
      </c>
      <c r="S1219" s="13">
        <v>1109.1199999999999</v>
      </c>
    </row>
    <row r="1220" spans="1:19" ht="33.75" x14ac:dyDescent="0.25">
      <c r="A1220" s="32" t="s">
        <v>1266</v>
      </c>
      <c r="B1220" s="33" t="s">
        <v>2188</v>
      </c>
      <c r="C1220" s="32" t="s">
        <v>1</v>
      </c>
      <c r="D1220" s="32" t="s">
        <v>2972</v>
      </c>
      <c r="E1220" s="34">
        <f t="shared" si="98"/>
        <v>18.989999999999998</v>
      </c>
      <c r="F1220" s="35" t="s">
        <v>19</v>
      </c>
      <c r="G1220" s="34">
        <f t="shared" si="97"/>
        <v>7.25</v>
      </c>
      <c r="H1220" s="36">
        <f t="shared" si="96"/>
        <v>9.06</v>
      </c>
      <c r="I1220" s="36">
        <f t="shared" si="94"/>
        <v>172.05</v>
      </c>
      <c r="J1220" s="29" t="s">
        <v>3622</v>
      </c>
      <c r="K1220" s="37">
        <v>7.25</v>
      </c>
      <c r="M1220" s="38">
        <v>7.25</v>
      </c>
      <c r="N1220" s="39">
        <f t="shared" si="95"/>
        <v>0.25</v>
      </c>
      <c r="S1220" s="13">
        <v>18.989999999999998</v>
      </c>
    </row>
    <row r="1221" spans="1:19" ht="22.5" x14ac:dyDescent="0.25">
      <c r="A1221" s="32" t="s">
        <v>1267</v>
      </c>
      <c r="B1221" s="33" t="s">
        <v>2189</v>
      </c>
      <c r="C1221" s="32" t="s">
        <v>1</v>
      </c>
      <c r="D1221" s="32" t="s">
        <v>2973</v>
      </c>
      <c r="E1221" s="34">
        <f t="shared" si="98"/>
        <v>569.79</v>
      </c>
      <c r="F1221" s="35" t="s">
        <v>20</v>
      </c>
      <c r="G1221" s="34">
        <f t="shared" si="97"/>
        <v>2.58</v>
      </c>
      <c r="H1221" s="36">
        <f t="shared" si="96"/>
        <v>3.23</v>
      </c>
      <c r="I1221" s="36">
        <f t="shared" si="94"/>
        <v>1840.42</v>
      </c>
      <c r="J1221" s="29" t="s">
        <v>3622</v>
      </c>
      <c r="K1221" s="37">
        <v>2.58</v>
      </c>
      <c r="M1221" s="38">
        <v>2.58</v>
      </c>
      <c r="N1221" s="39">
        <f t="shared" si="95"/>
        <v>0.252</v>
      </c>
      <c r="S1221" s="13">
        <v>569.79</v>
      </c>
    </row>
    <row r="1222" spans="1:19" ht="33.75" x14ac:dyDescent="0.25">
      <c r="A1222" s="32" t="s">
        <v>1268</v>
      </c>
      <c r="B1222" s="33" t="s">
        <v>2609</v>
      </c>
      <c r="C1222" s="32" t="s">
        <v>1</v>
      </c>
      <c r="D1222" s="32" t="s">
        <v>3388</v>
      </c>
      <c r="E1222" s="34">
        <f t="shared" si="98"/>
        <v>138.13</v>
      </c>
      <c r="F1222" s="35" t="s">
        <v>18</v>
      </c>
      <c r="G1222" s="34">
        <f t="shared" si="97"/>
        <v>51.78</v>
      </c>
      <c r="H1222" s="36">
        <f t="shared" si="96"/>
        <v>64.73</v>
      </c>
      <c r="I1222" s="36">
        <f t="shared" si="94"/>
        <v>8941.15</v>
      </c>
      <c r="J1222" s="29" t="s">
        <v>3622</v>
      </c>
      <c r="K1222" s="37">
        <v>51.78</v>
      </c>
      <c r="M1222" s="38">
        <v>51.78</v>
      </c>
      <c r="N1222" s="39">
        <f t="shared" si="95"/>
        <v>0.25</v>
      </c>
      <c r="S1222" s="13">
        <v>138.13</v>
      </c>
    </row>
    <row r="1223" spans="1:19" ht="22.5" x14ac:dyDescent="0.25">
      <c r="A1223" s="32" t="s">
        <v>1269</v>
      </c>
      <c r="B1223" s="33" t="s">
        <v>2201</v>
      </c>
      <c r="C1223" s="32" t="s">
        <v>1</v>
      </c>
      <c r="D1223" s="32" t="s">
        <v>2985</v>
      </c>
      <c r="E1223" s="34">
        <f t="shared" si="98"/>
        <v>198.89</v>
      </c>
      <c r="F1223" s="35" t="s">
        <v>23</v>
      </c>
      <c r="G1223" s="34">
        <f t="shared" si="97"/>
        <v>13.26</v>
      </c>
      <c r="H1223" s="36">
        <f t="shared" si="96"/>
        <v>16.579999999999998</v>
      </c>
      <c r="I1223" s="36">
        <f t="shared" si="94"/>
        <v>3297.6</v>
      </c>
      <c r="J1223" s="29" t="s">
        <v>3622</v>
      </c>
      <c r="K1223" s="37">
        <v>13.26</v>
      </c>
      <c r="M1223" s="38">
        <v>13.26</v>
      </c>
      <c r="N1223" s="39">
        <f t="shared" si="95"/>
        <v>0.25</v>
      </c>
      <c r="S1223" s="13">
        <v>198.89</v>
      </c>
    </row>
    <row r="1224" spans="1:19" ht="22.5" x14ac:dyDescent="0.25">
      <c r="A1224" s="32" t="s">
        <v>1270</v>
      </c>
      <c r="B1224" s="33" t="s">
        <v>2202</v>
      </c>
      <c r="C1224" s="32" t="s">
        <v>1</v>
      </c>
      <c r="D1224" s="32" t="s">
        <v>2986</v>
      </c>
      <c r="E1224" s="34">
        <f t="shared" si="98"/>
        <v>142.16</v>
      </c>
      <c r="F1224" s="35" t="s">
        <v>23</v>
      </c>
      <c r="G1224" s="34">
        <f t="shared" si="97"/>
        <v>10.85</v>
      </c>
      <c r="H1224" s="36">
        <f t="shared" si="96"/>
        <v>13.56</v>
      </c>
      <c r="I1224" s="36">
        <f t="shared" si="94"/>
        <v>1927.69</v>
      </c>
      <c r="J1224" s="29" t="s">
        <v>3622</v>
      </c>
      <c r="K1224" s="37">
        <v>10.85</v>
      </c>
      <c r="M1224" s="38">
        <v>10.85</v>
      </c>
      <c r="N1224" s="39">
        <f t="shared" si="95"/>
        <v>0.25</v>
      </c>
      <c r="S1224" s="13">
        <v>142.16</v>
      </c>
    </row>
    <row r="1225" spans="1:19" ht="22.5" x14ac:dyDescent="0.25">
      <c r="A1225" s="32" t="s">
        <v>1271</v>
      </c>
      <c r="B1225" s="33" t="s">
        <v>2203</v>
      </c>
      <c r="C1225" s="32" t="s">
        <v>1</v>
      </c>
      <c r="D1225" s="32" t="s">
        <v>2987</v>
      </c>
      <c r="E1225" s="34">
        <f t="shared" si="98"/>
        <v>819.32</v>
      </c>
      <c r="F1225" s="35" t="s">
        <v>23</v>
      </c>
      <c r="G1225" s="34">
        <f t="shared" si="97"/>
        <v>9.0399999999999991</v>
      </c>
      <c r="H1225" s="36">
        <f t="shared" si="96"/>
        <v>11.3</v>
      </c>
      <c r="I1225" s="36">
        <f t="shared" si="94"/>
        <v>9258.32</v>
      </c>
      <c r="J1225" s="29" t="s">
        <v>3622</v>
      </c>
      <c r="K1225" s="37">
        <v>9.0399999999999991</v>
      </c>
      <c r="M1225" s="38">
        <v>9.0399999999999991</v>
      </c>
      <c r="N1225" s="39">
        <f t="shared" si="95"/>
        <v>0.25</v>
      </c>
      <c r="S1225" s="13">
        <v>819.32</v>
      </c>
    </row>
    <row r="1226" spans="1:19" ht="22.5" x14ac:dyDescent="0.25">
      <c r="A1226" s="32" t="s">
        <v>1272</v>
      </c>
      <c r="B1226" s="33" t="s">
        <v>2200</v>
      </c>
      <c r="C1226" s="32" t="s">
        <v>1</v>
      </c>
      <c r="D1226" s="32" t="s">
        <v>2984</v>
      </c>
      <c r="E1226" s="34">
        <f t="shared" si="98"/>
        <v>98.88</v>
      </c>
      <c r="F1226" s="35" t="s">
        <v>23</v>
      </c>
      <c r="G1226" s="34">
        <f t="shared" si="97"/>
        <v>14.32</v>
      </c>
      <c r="H1226" s="36">
        <f t="shared" si="96"/>
        <v>17.899999999999999</v>
      </c>
      <c r="I1226" s="36">
        <f t="shared" si="94"/>
        <v>1769.95</v>
      </c>
      <c r="J1226" s="29" t="s">
        <v>3622</v>
      </c>
      <c r="K1226" s="37">
        <v>14.32</v>
      </c>
      <c r="M1226" s="38">
        <v>14.32</v>
      </c>
      <c r="N1226" s="39">
        <f t="shared" si="95"/>
        <v>0.25</v>
      </c>
      <c r="S1226" s="13">
        <v>98.88</v>
      </c>
    </row>
    <row r="1227" spans="1:19" ht="22.5" x14ac:dyDescent="0.25">
      <c r="A1227" s="32" t="s">
        <v>1273</v>
      </c>
      <c r="B1227" s="33" t="s">
        <v>2610</v>
      </c>
      <c r="C1227" s="32" t="s">
        <v>1</v>
      </c>
      <c r="D1227" s="32" t="s">
        <v>3389</v>
      </c>
      <c r="E1227" s="34">
        <f t="shared" si="98"/>
        <v>10.91</v>
      </c>
      <c r="F1227" s="35" t="s">
        <v>19</v>
      </c>
      <c r="G1227" s="34">
        <f t="shared" si="97"/>
        <v>744.79</v>
      </c>
      <c r="H1227" s="36">
        <f t="shared" si="96"/>
        <v>930.99</v>
      </c>
      <c r="I1227" s="36">
        <f t="shared" si="94"/>
        <v>10157.1</v>
      </c>
      <c r="J1227" s="29" t="s">
        <v>3622</v>
      </c>
      <c r="K1227" s="37">
        <v>744.79</v>
      </c>
      <c r="M1227" s="38">
        <v>744.79</v>
      </c>
      <c r="N1227" s="39">
        <f t="shared" si="95"/>
        <v>0.25</v>
      </c>
      <c r="S1227" s="13">
        <v>10.91</v>
      </c>
    </row>
    <row r="1228" spans="1:19" ht="33.75" x14ac:dyDescent="0.25">
      <c r="A1228" s="32" t="s">
        <v>1274</v>
      </c>
      <c r="B1228" s="33" t="s">
        <v>2611</v>
      </c>
      <c r="C1228" s="32" t="s">
        <v>1</v>
      </c>
      <c r="D1228" s="32" t="s">
        <v>3390</v>
      </c>
      <c r="E1228" s="34">
        <f t="shared" si="98"/>
        <v>37.64</v>
      </c>
      <c r="F1228" s="35" t="s">
        <v>18</v>
      </c>
      <c r="G1228" s="34">
        <f t="shared" si="97"/>
        <v>74.010000000000005</v>
      </c>
      <c r="H1228" s="36">
        <f t="shared" si="96"/>
        <v>92.51</v>
      </c>
      <c r="I1228" s="36">
        <f t="shared" si="94"/>
        <v>3482.08</v>
      </c>
      <c r="J1228" s="29" t="s">
        <v>3622</v>
      </c>
      <c r="K1228" s="37">
        <v>74.010000000000005</v>
      </c>
      <c r="M1228" s="38">
        <v>74.010000000000005</v>
      </c>
      <c r="N1228" s="39">
        <f t="shared" si="95"/>
        <v>0.25</v>
      </c>
      <c r="S1228" s="13">
        <v>37.64</v>
      </c>
    </row>
    <row r="1229" spans="1:19" ht="22.5" x14ac:dyDescent="0.25">
      <c r="A1229" s="32" t="s">
        <v>1275</v>
      </c>
      <c r="B1229" s="33" t="s">
        <v>2612</v>
      </c>
      <c r="C1229" s="32" t="s">
        <v>1</v>
      </c>
      <c r="D1229" s="32" t="s">
        <v>3391</v>
      </c>
      <c r="E1229" s="34">
        <f t="shared" si="98"/>
        <v>2.39</v>
      </c>
      <c r="F1229" s="35" t="s">
        <v>19</v>
      </c>
      <c r="G1229" s="34">
        <f t="shared" si="97"/>
        <v>746.55</v>
      </c>
      <c r="H1229" s="36">
        <f t="shared" si="96"/>
        <v>933.19</v>
      </c>
      <c r="I1229" s="36">
        <f t="shared" ref="I1229:I1292" si="99">ROUND(E1229*H1229,2)</f>
        <v>2230.3200000000002</v>
      </c>
      <c r="J1229" s="29" t="s">
        <v>3622</v>
      </c>
      <c r="K1229" s="37">
        <v>746.55</v>
      </c>
      <c r="M1229" s="38">
        <v>746.55</v>
      </c>
      <c r="N1229" s="39">
        <f t="shared" ref="N1229:N1292" si="100">ROUND(H1229/G1229,3)-1</f>
        <v>0.25</v>
      </c>
      <c r="S1229" s="13">
        <v>2.39</v>
      </c>
    </row>
    <row r="1230" spans="1:19" ht="22.5" x14ac:dyDescent="0.25">
      <c r="A1230" s="32" t="s">
        <v>1276</v>
      </c>
      <c r="B1230" s="33" t="s">
        <v>2207</v>
      </c>
      <c r="C1230" s="32" t="s">
        <v>1</v>
      </c>
      <c r="D1230" s="32" t="s">
        <v>2991</v>
      </c>
      <c r="E1230" s="34">
        <f t="shared" si="98"/>
        <v>61.49</v>
      </c>
      <c r="F1230" s="35" t="s">
        <v>23</v>
      </c>
      <c r="G1230" s="34">
        <f t="shared" si="97"/>
        <v>12.26</v>
      </c>
      <c r="H1230" s="36">
        <f t="shared" si="96"/>
        <v>15.33</v>
      </c>
      <c r="I1230" s="36">
        <f t="shared" si="99"/>
        <v>942.64</v>
      </c>
      <c r="J1230" s="29" t="s">
        <v>3622</v>
      </c>
      <c r="K1230" s="37">
        <v>12.26</v>
      </c>
      <c r="M1230" s="38">
        <v>12.26</v>
      </c>
      <c r="N1230" s="39">
        <f t="shared" si="100"/>
        <v>0.25</v>
      </c>
      <c r="S1230" s="13">
        <v>61.49</v>
      </c>
    </row>
    <row r="1231" spans="1:19" ht="22.5" x14ac:dyDescent="0.25">
      <c r="A1231" s="32" t="s">
        <v>1277</v>
      </c>
      <c r="B1231" s="33" t="s">
        <v>2200</v>
      </c>
      <c r="C1231" s="32" t="s">
        <v>1</v>
      </c>
      <c r="D1231" s="32" t="s">
        <v>2984</v>
      </c>
      <c r="E1231" s="34">
        <f t="shared" si="98"/>
        <v>34.26</v>
      </c>
      <c r="F1231" s="35" t="s">
        <v>23</v>
      </c>
      <c r="G1231" s="34">
        <f t="shared" si="97"/>
        <v>14.32</v>
      </c>
      <c r="H1231" s="36">
        <f t="shared" si="96"/>
        <v>17.899999999999999</v>
      </c>
      <c r="I1231" s="36">
        <f t="shared" si="99"/>
        <v>613.25</v>
      </c>
      <c r="J1231" s="29" t="s">
        <v>3622</v>
      </c>
      <c r="K1231" s="37">
        <v>14.32</v>
      </c>
      <c r="M1231" s="38">
        <v>14.32</v>
      </c>
      <c r="N1231" s="39">
        <f t="shared" si="100"/>
        <v>0.25</v>
      </c>
      <c r="S1231" s="13">
        <v>34.26</v>
      </c>
    </row>
    <row r="1232" spans="1:19" ht="33.75" x14ac:dyDescent="0.25">
      <c r="A1232" s="32" t="s">
        <v>1278</v>
      </c>
      <c r="B1232" s="33" t="s">
        <v>2613</v>
      </c>
      <c r="C1232" s="32" t="s">
        <v>2</v>
      </c>
      <c r="D1232" s="32" t="s">
        <v>3392</v>
      </c>
      <c r="E1232" s="34">
        <f t="shared" si="98"/>
        <v>22810.7</v>
      </c>
      <c r="F1232" s="35" t="s">
        <v>23</v>
      </c>
      <c r="G1232" s="34">
        <f t="shared" si="97"/>
        <v>11.45</v>
      </c>
      <c r="H1232" s="36">
        <f t="shared" si="96"/>
        <v>14.31</v>
      </c>
      <c r="I1232" s="36">
        <f t="shared" si="99"/>
        <v>326421.12</v>
      </c>
      <c r="J1232" s="29" t="s">
        <v>3622</v>
      </c>
      <c r="K1232" s="37">
        <v>11.45</v>
      </c>
      <c r="M1232" s="38">
        <v>11.45</v>
      </c>
      <c r="N1232" s="39">
        <f t="shared" si="100"/>
        <v>0.25</v>
      </c>
      <c r="S1232" s="13">
        <v>22810.7</v>
      </c>
    </row>
    <row r="1233" spans="1:19" ht="22.5" x14ac:dyDescent="0.25">
      <c r="A1233" s="32" t="s">
        <v>1279</v>
      </c>
      <c r="B1233" s="33" t="s">
        <v>2614</v>
      </c>
      <c r="C1233" s="32" t="s">
        <v>1</v>
      </c>
      <c r="D1233" s="32" t="s">
        <v>3393</v>
      </c>
      <c r="E1233" s="34">
        <f t="shared" si="98"/>
        <v>761.66</v>
      </c>
      <c r="F1233" s="35" t="s">
        <v>18</v>
      </c>
      <c r="G1233" s="34">
        <f t="shared" si="97"/>
        <v>58.23</v>
      </c>
      <c r="H1233" s="36">
        <f t="shared" ref="H1233:H1296" si="101">ROUND(G1233*(1+I$5),2)</f>
        <v>72.790000000000006</v>
      </c>
      <c r="I1233" s="36">
        <f t="shared" si="99"/>
        <v>55441.23</v>
      </c>
      <c r="J1233" s="29" t="s">
        <v>3622</v>
      </c>
      <c r="K1233" s="37">
        <v>58.23</v>
      </c>
      <c r="M1233" s="38">
        <v>58.23</v>
      </c>
      <c r="N1233" s="39">
        <f t="shared" si="100"/>
        <v>0.25</v>
      </c>
      <c r="S1233" s="13">
        <v>761.66</v>
      </c>
    </row>
    <row r="1234" spans="1:19" ht="22.5" x14ac:dyDescent="0.25">
      <c r="A1234" s="32" t="s">
        <v>1280</v>
      </c>
      <c r="B1234" s="33" t="s">
        <v>2614</v>
      </c>
      <c r="C1234" s="32" t="s">
        <v>1</v>
      </c>
      <c r="D1234" s="32" t="s">
        <v>3393</v>
      </c>
      <c r="E1234" s="34">
        <f t="shared" si="98"/>
        <v>562.5</v>
      </c>
      <c r="F1234" s="35" t="s">
        <v>18</v>
      </c>
      <c r="G1234" s="34">
        <f t="shared" si="97"/>
        <v>58.23</v>
      </c>
      <c r="H1234" s="36">
        <f t="shared" si="101"/>
        <v>72.790000000000006</v>
      </c>
      <c r="I1234" s="36">
        <f t="shared" si="99"/>
        <v>40944.379999999997</v>
      </c>
      <c r="J1234" s="29" t="s">
        <v>3622</v>
      </c>
      <c r="K1234" s="37">
        <v>58.23</v>
      </c>
      <c r="M1234" s="38">
        <v>58.23</v>
      </c>
      <c r="N1234" s="39">
        <f t="shared" si="100"/>
        <v>0.25</v>
      </c>
      <c r="S1234" s="13">
        <v>562.5</v>
      </c>
    </row>
    <row r="1235" spans="1:19" ht="22.5" x14ac:dyDescent="0.25">
      <c r="A1235" s="32" t="s">
        <v>1281</v>
      </c>
      <c r="B1235" s="33" t="s">
        <v>2614</v>
      </c>
      <c r="C1235" s="32" t="s">
        <v>1</v>
      </c>
      <c r="D1235" s="32" t="s">
        <v>3393</v>
      </c>
      <c r="E1235" s="34">
        <f t="shared" si="98"/>
        <v>187.5</v>
      </c>
      <c r="F1235" s="35" t="s">
        <v>18</v>
      </c>
      <c r="G1235" s="34">
        <f t="shared" si="97"/>
        <v>58.23</v>
      </c>
      <c r="H1235" s="36">
        <f t="shared" si="101"/>
        <v>72.790000000000006</v>
      </c>
      <c r="I1235" s="36">
        <f t="shared" si="99"/>
        <v>13648.13</v>
      </c>
      <c r="J1235" s="29" t="s">
        <v>3622</v>
      </c>
      <c r="K1235" s="37">
        <v>58.23</v>
      </c>
      <c r="M1235" s="38">
        <v>58.23</v>
      </c>
      <c r="N1235" s="39">
        <f t="shared" si="100"/>
        <v>0.25</v>
      </c>
      <c r="S1235" s="13">
        <v>187.5</v>
      </c>
    </row>
    <row r="1236" spans="1:19" ht="22.5" x14ac:dyDescent="0.25">
      <c r="A1236" s="32" t="s">
        <v>1282</v>
      </c>
      <c r="B1236" s="33" t="s">
        <v>2615</v>
      </c>
      <c r="C1236" s="32" t="s">
        <v>1</v>
      </c>
      <c r="D1236" s="32" t="s">
        <v>3394</v>
      </c>
      <c r="E1236" s="34">
        <f t="shared" si="98"/>
        <v>77.3</v>
      </c>
      <c r="F1236" s="35" t="s">
        <v>24</v>
      </c>
      <c r="G1236" s="34">
        <f t="shared" si="97"/>
        <v>100.8</v>
      </c>
      <c r="H1236" s="36">
        <f t="shared" si="101"/>
        <v>126</v>
      </c>
      <c r="I1236" s="36">
        <f t="shared" si="99"/>
        <v>9739.7999999999993</v>
      </c>
      <c r="J1236" s="29" t="s">
        <v>3622</v>
      </c>
      <c r="K1236" s="37">
        <v>100.8</v>
      </c>
      <c r="M1236" s="38">
        <v>100.8</v>
      </c>
      <c r="N1236" s="39">
        <f t="shared" si="100"/>
        <v>0.25</v>
      </c>
      <c r="S1236" s="13">
        <v>77.3</v>
      </c>
    </row>
    <row r="1237" spans="1:19" x14ac:dyDescent="0.25">
      <c r="A1237" s="32" t="s">
        <v>1283</v>
      </c>
      <c r="B1237" s="33" t="s">
        <v>2616</v>
      </c>
      <c r="C1237" s="32" t="s">
        <v>2930</v>
      </c>
      <c r="D1237" s="32" t="s">
        <v>3395</v>
      </c>
      <c r="E1237" s="34">
        <f t="shared" si="98"/>
        <v>38.65</v>
      </c>
      <c r="F1237" s="35" t="s">
        <v>24</v>
      </c>
      <c r="G1237" s="34">
        <f t="shared" si="97"/>
        <v>57.72</v>
      </c>
      <c r="H1237" s="36">
        <f t="shared" si="101"/>
        <v>72.150000000000006</v>
      </c>
      <c r="I1237" s="36">
        <f t="shared" si="99"/>
        <v>2788.6</v>
      </c>
      <c r="J1237" s="29" t="s">
        <v>3622</v>
      </c>
      <c r="K1237" s="37">
        <v>57.72</v>
      </c>
      <c r="M1237" s="38">
        <v>57.72</v>
      </c>
      <c r="N1237" s="39">
        <f t="shared" si="100"/>
        <v>0.25</v>
      </c>
      <c r="S1237" s="13">
        <v>38.65</v>
      </c>
    </row>
    <row r="1238" spans="1:19" x14ac:dyDescent="0.25">
      <c r="A1238" s="32" t="s">
        <v>1284</v>
      </c>
      <c r="B1238" s="33" t="s">
        <v>2617</v>
      </c>
      <c r="C1238" s="32" t="s">
        <v>2930</v>
      </c>
      <c r="D1238" s="32" t="s">
        <v>3396</v>
      </c>
      <c r="E1238" s="34">
        <f t="shared" si="98"/>
        <v>130</v>
      </c>
      <c r="F1238" s="35" t="s">
        <v>24</v>
      </c>
      <c r="G1238" s="34">
        <f t="shared" si="97"/>
        <v>299.02</v>
      </c>
      <c r="H1238" s="36">
        <f t="shared" si="101"/>
        <v>373.78</v>
      </c>
      <c r="I1238" s="36">
        <f t="shared" si="99"/>
        <v>48591.4</v>
      </c>
      <c r="J1238" s="29" t="s">
        <v>3622</v>
      </c>
      <c r="K1238" s="37">
        <v>299.02</v>
      </c>
      <c r="M1238" s="38">
        <v>299.02</v>
      </c>
      <c r="N1238" s="39">
        <f t="shared" si="100"/>
        <v>0.25</v>
      </c>
      <c r="S1238" s="13">
        <v>130</v>
      </c>
    </row>
    <row r="1239" spans="1:19" ht="22.5" x14ac:dyDescent="0.25">
      <c r="A1239" s="32" t="s">
        <v>1285</v>
      </c>
      <c r="B1239" s="33" t="s">
        <v>2618</v>
      </c>
      <c r="C1239" s="32" t="s">
        <v>2930</v>
      </c>
      <c r="D1239" s="32" t="s">
        <v>3397</v>
      </c>
      <c r="E1239" s="34">
        <f t="shared" si="98"/>
        <v>78.42</v>
      </c>
      <c r="F1239" s="35" t="s">
        <v>18</v>
      </c>
      <c r="G1239" s="34">
        <f t="shared" si="97"/>
        <v>68.540000000000006</v>
      </c>
      <c r="H1239" s="36">
        <f t="shared" si="101"/>
        <v>85.68</v>
      </c>
      <c r="I1239" s="36">
        <f t="shared" si="99"/>
        <v>6719.03</v>
      </c>
      <c r="J1239" s="29" t="s">
        <v>3622</v>
      </c>
      <c r="K1239" s="37">
        <v>68.540000000000006</v>
      </c>
      <c r="M1239" s="38">
        <v>68.540000000000006</v>
      </c>
      <c r="N1239" s="39">
        <f t="shared" si="100"/>
        <v>0.25</v>
      </c>
      <c r="S1239" s="13">
        <v>78.42</v>
      </c>
    </row>
    <row r="1240" spans="1:19" ht="33.75" x14ac:dyDescent="0.25">
      <c r="A1240" s="32" t="s">
        <v>1286</v>
      </c>
      <c r="B1240" s="33" t="s">
        <v>2619</v>
      </c>
      <c r="C1240" s="32" t="s">
        <v>1</v>
      </c>
      <c r="D1240" s="32" t="s">
        <v>3398</v>
      </c>
      <c r="E1240" s="34">
        <f t="shared" si="98"/>
        <v>181.78</v>
      </c>
      <c r="F1240" s="35" t="s">
        <v>18</v>
      </c>
      <c r="G1240" s="34">
        <f t="shared" si="97"/>
        <v>24.48</v>
      </c>
      <c r="H1240" s="36">
        <f t="shared" si="101"/>
        <v>30.6</v>
      </c>
      <c r="I1240" s="36">
        <f t="shared" si="99"/>
        <v>5562.47</v>
      </c>
      <c r="J1240" s="29" t="s">
        <v>3622</v>
      </c>
      <c r="K1240" s="37">
        <v>24.48</v>
      </c>
      <c r="M1240" s="38">
        <v>24.48</v>
      </c>
      <c r="N1240" s="39">
        <f t="shared" si="100"/>
        <v>0.25</v>
      </c>
      <c r="S1240" s="13">
        <v>181.78</v>
      </c>
    </row>
    <row r="1241" spans="1:19" ht="33.75" x14ac:dyDescent="0.25">
      <c r="A1241" s="32" t="s">
        <v>1287</v>
      </c>
      <c r="B1241" s="33" t="s">
        <v>2620</v>
      </c>
      <c r="C1241" s="32" t="s">
        <v>2930</v>
      </c>
      <c r="D1241" s="32" t="s">
        <v>3399</v>
      </c>
      <c r="E1241" s="34">
        <f t="shared" si="98"/>
        <v>81.510000000000005</v>
      </c>
      <c r="F1241" s="35" t="s">
        <v>18</v>
      </c>
      <c r="G1241" s="34">
        <f t="shared" si="97"/>
        <v>106.72</v>
      </c>
      <c r="H1241" s="36">
        <f t="shared" si="101"/>
        <v>133.4</v>
      </c>
      <c r="I1241" s="36">
        <f t="shared" si="99"/>
        <v>10873.43</v>
      </c>
      <c r="J1241" s="29" t="s">
        <v>3622</v>
      </c>
      <c r="K1241" s="37">
        <v>106.72</v>
      </c>
      <c r="M1241" s="38">
        <v>106.72</v>
      </c>
      <c r="N1241" s="39">
        <f t="shared" si="100"/>
        <v>0.25</v>
      </c>
      <c r="S1241" s="13">
        <v>81.510000000000005</v>
      </c>
    </row>
    <row r="1242" spans="1:19" ht="33.75" x14ac:dyDescent="0.25">
      <c r="A1242" s="32" t="s">
        <v>1288</v>
      </c>
      <c r="B1242" s="33" t="s">
        <v>2621</v>
      </c>
      <c r="C1242" s="32" t="s">
        <v>1</v>
      </c>
      <c r="D1242" s="32" t="s">
        <v>3400</v>
      </c>
      <c r="E1242" s="34">
        <f t="shared" si="98"/>
        <v>712.79</v>
      </c>
      <c r="F1242" s="35" t="s">
        <v>18</v>
      </c>
      <c r="G1242" s="34">
        <f t="shared" si="97"/>
        <v>13.51</v>
      </c>
      <c r="H1242" s="36">
        <f t="shared" si="101"/>
        <v>16.89</v>
      </c>
      <c r="I1242" s="36">
        <f t="shared" si="99"/>
        <v>12039.02</v>
      </c>
      <c r="J1242" s="29" t="s">
        <v>3622</v>
      </c>
      <c r="K1242" s="37">
        <v>13.51</v>
      </c>
      <c r="M1242" s="38">
        <v>13.51</v>
      </c>
      <c r="N1242" s="39">
        <f t="shared" si="100"/>
        <v>0.25</v>
      </c>
      <c r="S1242" s="13">
        <v>712.79</v>
      </c>
    </row>
    <row r="1243" spans="1:19" ht="33.75" x14ac:dyDescent="0.25">
      <c r="A1243" s="32" t="s">
        <v>1289</v>
      </c>
      <c r="B1243" s="33" t="s">
        <v>2621</v>
      </c>
      <c r="C1243" s="32" t="s">
        <v>1</v>
      </c>
      <c r="D1243" s="32" t="s">
        <v>3400</v>
      </c>
      <c r="E1243" s="34">
        <f t="shared" si="98"/>
        <v>562.5</v>
      </c>
      <c r="F1243" s="35" t="s">
        <v>18</v>
      </c>
      <c r="G1243" s="34">
        <f t="shared" si="97"/>
        <v>13.51</v>
      </c>
      <c r="H1243" s="36">
        <f t="shared" si="101"/>
        <v>16.89</v>
      </c>
      <c r="I1243" s="36">
        <f t="shared" si="99"/>
        <v>9500.6299999999992</v>
      </c>
      <c r="J1243" s="29" t="s">
        <v>3622</v>
      </c>
      <c r="K1243" s="37">
        <v>13.51</v>
      </c>
      <c r="M1243" s="38">
        <v>13.51</v>
      </c>
      <c r="N1243" s="39">
        <f t="shared" si="100"/>
        <v>0.25</v>
      </c>
      <c r="S1243" s="13">
        <v>562.5</v>
      </c>
    </row>
    <row r="1244" spans="1:19" ht="33.75" x14ac:dyDescent="0.25">
      <c r="A1244" s="32" t="s">
        <v>1290</v>
      </c>
      <c r="B1244" s="33" t="s">
        <v>2621</v>
      </c>
      <c r="C1244" s="32" t="s">
        <v>1</v>
      </c>
      <c r="D1244" s="32" t="s">
        <v>3400</v>
      </c>
      <c r="E1244" s="34">
        <f t="shared" si="98"/>
        <v>187.5</v>
      </c>
      <c r="F1244" s="35" t="s">
        <v>18</v>
      </c>
      <c r="G1244" s="34">
        <f t="shared" si="97"/>
        <v>13.51</v>
      </c>
      <c r="H1244" s="36">
        <f t="shared" si="101"/>
        <v>16.89</v>
      </c>
      <c r="I1244" s="36">
        <f t="shared" si="99"/>
        <v>3166.88</v>
      </c>
      <c r="J1244" s="29" t="s">
        <v>3622</v>
      </c>
      <c r="K1244" s="37">
        <v>13.51</v>
      </c>
      <c r="M1244" s="38">
        <v>13.51</v>
      </c>
      <c r="N1244" s="39">
        <f t="shared" si="100"/>
        <v>0.25</v>
      </c>
      <c r="S1244" s="13">
        <v>187.5</v>
      </c>
    </row>
    <row r="1245" spans="1:19" ht="33.75" x14ac:dyDescent="0.25">
      <c r="A1245" s="32" t="s">
        <v>1291</v>
      </c>
      <c r="B1245" s="33" t="s">
        <v>2621</v>
      </c>
      <c r="C1245" s="32" t="s">
        <v>1</v>
      </c>
      <c r="D1245" s="32" t="s">
        <v>3400</v>
      </c>
      <c r="E1245" s="34">
        <f t="shared" si="98"/>
        <v>19.32</v>
      </c>
      <c r="F1245" s="35" t="s">
        <v>18</v>
      </c>
      <c r="G1245" s="34">
        <f t="shared" ref="G1245:G1308" si="102">ROUND(K1245*(100%-I$7),2)</f>
        <v>13.51</v>
      </c>
      <c r="H1245" s="36">
        <f t="shared" si="101"/>
        <v>16.89</v>
      </c>
      <c r="I1245" s="36">
        <f t="shared" si="99"/>
        <v>326.31</v>
      </c>
      <c r="J1245" s="29" t="s">
        <v>3622</v>
      </c>
      <c r="K1245" s="37">
        <v>13.51</v>
      </c>
      <c r="M1245" s="38">
        <v>13.51</v>
      </c>
      <c r="N1245" s="39">
        <f t="shared" si="100"/>
        <v>0.25</v>
      </c>
      <c r="S1245" s="13">
        <v>19.32</v>
      </c>
    </row>
    <row r="1246" spans="1:19" ht="33.75" x14ac:dyDescent="0.25">
      <c r="A1246" s="32" t="s">
        <v>1292</v>
      </c>
      <c r="B1246" s="33" t="s">
        <v>2621</v>
      </c>
      <c r="C1246" s="32" t="s">
        <v>1</v>
      </c>
      <c r="D1246" s="32" t="s">
        <v>3400</v>
      </c>
      <c r="E1246" s="34">
        <f t="shared" si="98"/>
        <v>16.440000000000001</v>
      </c>
      <c r="F1246" s="35" t="s">
        <v>18</v>
      </c>
      <c r="G1246" s="34">
        <f t="shared" si="102"/>
        <v>13.51</v>
      </c>
      <c r="H1246" s="36">
        <f t="shared" si="101"/>
        <v>16.89</v>
      </c>
      <c r="I1246" s="36">
        <f t="shared" si="99"/>
        <v>277.67</v>
      </c>
      <c r="J1246" s="29" t="s">
        <v>3622</v>
      </c>
      <c r="K1246" s="37">
        <v>13.51</v>
      </c>
      <c r="M1246" s="38">
        <v>13.51</v>
      </c>
      <c r="N1246" s="39">
        <f t="shared" si="100"/>
        <v>0.25</v>
      </c>
      <c r="S1246" s="13">
        <v>16.440000000000001</v>
      </c>
    </row>
    <row r="1247" spans="1:19" ht="33.75" x14ac:dyDescent="0.25">
      <c r="A1247" s="32" t="s">
        <v>1293</v>
      </c>
      <c r="B1247" s="33" t="s">
        <v>2622</v>
      </c>
      <c r="C1247" s="32" t="s">
        <v>1</v>
      </c>
      <c r="D1247" s="32" t="s">
        <v>3401</v>
      </c>
      <c r="E1247" s="34">
        <f t="shared" si="98"/>
        <v>181.78</v>
      </c>
      <c r="F1247" s="35" t="s">
        <v>18</v>
      </c>
      <c r="G1247" s="34">
        <f t="shared" si="102"/>
        <v>29.46</v>
      </c>
      <c r="H1247" s="36">
        <f t="shared" si="101"/>
        <v>36.83</v>
      </c>
      <c r="I1247" s="36">
        <f t="shared" si="99"/>
        <v>6694.96</v>
      </c>
      <c r="J1247" s="29" t="s">
        <v>3622</v>
      </c>
      <c r="K1247" s="37">
        <v>29.46</v>
      </c>
      <c r="M1247" s="38">
        <v>29.46</v>
      </c>
      <c r="N1247" s="39">
        <f t="shared" si="100"/>
        <v>0.25</v>
      </c>
      <c r="S1247" s="13">
        <v>181.78</v>
      </c>
    </row>
    <row r="1248" spans="1:19" ht="33.75" x14ac:dyDescent="0.25">
      <c r="A1248" s="32" t="s">
        <v>1294</v>
      </c>
      <c r="B1248" s="33" t="s">
        <v>2622</v>
      </c>
      <c r="C1248" s="32" t="s">
        <v>1</v>
      </c>
      <c r="D1248" s="32" t="s">
        <v>3401</v>
      </c>
      <c r="E1248" s="34">
        <f t="shared" si="98"/>
        <v>81.510000000000005</v>
      </c>
      <c r="F1248" s="35" t="s">
        <v>18</v>
      </c>
      <c r="G1248" s="34">
        <f t="shared" si="102"/>
        <v>29.46</v>
      </c>
      <c r="H1248" s="36">
        <f t="shared" si="101"/>
        <v>36.83</v>
      </c>
      <c r="I1248" s="36">
        <f t="shared" si="99"/>
        <v>3002.01</v>
      </c>
      <c r="J1248" s="29" t="s">
        <v>3622</v>
      </c>
      <c r="K1248" s="37">
        <v>29.46</v>
      </c>
      <c r="M1248" s="38">
        <v>29.46</v>
      </c>
      <c r="N1248" s="39">
        <f t="shared" si="100"/>
        <v>0.25</v>
      </c>
      <c r="S1248" s="13">
        <v>81.510000000000005</v>
      </c>
    </row>
    <row r="1249" spans="1:19" ht="22.5" x14ac:dyDescent="0.25">
      <c r="A1249" s="32" t="s">
        <v>1295</v>
      </c>
      <c r="B1249" s="33" t="s">
        <v>2623</v>
      </c>
      <c r="C1249" s="32" t="s">
        <v>1</v>
      </c>
      <c r="D1249" s="32" t="s">
        <v>3402</v>
      </c>
      <c r="E1249" s="34">
        <f t="shared" si="98"/>
        <v>65.599999999999994</v>
      </c>
      <c r="F1249" s="35" t="s">
        <v>24</v>
      </c>
      <c r="G1249" s="34">
        <f t="shared" si="102"/>
        <v>67.319999999999993</v>
      </c>
      <c r="H1249" s="36">
        <f t="shared" si="101"/>
        <v>84.15</v>
      </c>
      <c r="I1249" s="36">
        <f t="shared" si="99"/>
        <v>5520.24</v>
      </c>
      <c r="J1249" s="29" t="s">
        <v>3622</v>
      </c>
      <c r="K1249" s="37">
        <v>67.319999999999993</v>
      </c>
      <c r="M1249" s="38">
        <v>67.319999999999993</v>
      </c>
      <c r="N1249" s="39">
        <f t="shared" si="100"/>
        <v>0.25</v>
      </c>
      <c r="S1249" s="13">
        <v>65.599999999999994</v>
      </c>
    </row>
    <row r="1250" spans="1:19" ht="22.5" x14ac:dyDescent="0.25">
      <c r="A1250" s="32" t="s">
        <v>1296</v>
      </c>
      <c r="B1250" s="33" t="s">
        <v>2624</v>
      </c>
      <c r="C1250" s="32" t="s">
        <v>1</v>
      </c>
      <c r="D1250" s="32" t="s">
        <v>3403</v>
      </c>
      <c r="E1250" s="34">
        <f t="shared" si="98"/>
        <v>6</v>
      </c>
      <c r="F1250" s="35" t="s">
        <v>22</v>
      </c>
      <c r="G1250" s="34">
        <f t="shared" si="102"/>
        <v>117.58</v>
      </c>
      <c r="H1250" s="36">
        <f t="shared" si="101"/>
        <v>146.97999999999999</v>
      </c>
      <c r="I1250" s="36">
        <f t="shared" si="99"/>
        <v>881.88</v>
      </c>
      <c r="J1250" s="29" t="s">
        <v>3622</v>
      </c>
      <c r="K1250" s="37">
        <v>117.58</v>
      </c>
      <c r="M1250" s="38">
        <v>117.58</v>
      </c>
      <c r="N1250" s="39">
        <f t="shared" si="100"/>
        <v>0.25</v>
      </c>
      <c r="S1250" s="13">
        <v>6</v>
      </c>
    </row>
    <row r="1251" spans="1:19" ht="22.5" x14ac:dyDescent="0.25">
      <c r="A1251" s="32" t="s">
        <v>1297</v>
      </c>
      <c r="B1251" s="33" t="s">
        <v>2317</v>
      </c>
      <c r="C1251" s="32" t="s">
        <v>1</v>
      </c>
      <c r="D1251" s="32" t="s">
        <v>3101</v>
      </c>
      <c r="E1251" s="34">
        <f t="shared" si="98"/>
        <v>12</v>
      </c>
      <c r="F1251" s="35" t="s">
        <v>22</v>
      </c>
      <c r="G1251" s="34">
        <f t="shared" si="102"/>
        <v>114.52</v>
      </c>
      <c r="H1251" s="36">
        <f t="shared" si="101"/>
        <v>143.15</v>
      </c>
      <c r="I1251" s="36">
        <f t="shared" si="99"/>
        <v>1717.8</v>
      </c>
      <c r="J1251" s="29" t="s">
        <v>3622</v>
      </c>
      <c r="K1251" s="37">
        <v>114.52</v>
      </c>
      <c r="M1251" s="38">
        <v>114.52</v>
      </c>
      <c r="N1251" s="39">
        <f t="shared" si="100"/>
        <v>0.25</v>
      </c>
      <c r="S1251" s="13">
        <v>12</v>
      </c>
    </row>
    <row r="1252" spans="1:19" ht="22.5" x14ac:dyDescent="0.25">
      <c r="A1252" s="32" t="s">
        <v>1298</v>
      </c>
      <c r="B1252" s="33" t="s">
        <v>2321</v>
      </c>
      <c r="C1252" s="32" t="s">
        <v>1</v>
      </c>
      <c r="D1252" s="32" t="s">
        <v>3105</v>
      </c>
      <c r="E1252" s="34">
        <f t="shared" ref="E1252:E1315" si="103">S1252</f>
        <v>18</v>
      </c>
      <c r="F1252" s="35" t="s">
        <v>22</v>
      </c>
      <c r="G1252" s="34">
        <f t="shared" si="102"/>
        <v>67.12</v>
      </c>
      <c r="H1252" s="36">
        <f t="shared" si="101"/>
        <v>83.9</v>
      </c>
      <c r="I1252" s="36">
        <f t="shared" si="99"/>
        <v>1510.2</v>
      </c>
      <c r="J1252" s="29" t="s">
        <v>3622</v>
      </c>
      <c r="K1252" s="37">
        <v>67.12</v>
      </c>
      <c r="M1252" s="38">
        <v>67.12</v>
      </c>
      <c r="N1252" s="39">
        <f t="shared" si="100"/>
        <v>0.25</v>
      </c>
      <c r="S1252" s="13">
        <v>18</v>
      </c>
    </row>
    <row r="1253" spans="1:19" x14ac:dyDescent="0.25">
      <c r="A1253" s="32" t="s">
        <v>1299</v>
      </c>
      <c r="B1253" s="33" t="s">
        <v>2322</v>
      </c>
      <c r="C1253" s="32" t="s">
        <v>2930</v>
      </c>
      <c r="D1253" s="32" t="s">
        <v>3106</v>
      </c>
      <c r="E1253" s="34">
        <f t="shared" si="103"/>
        <v>6</v>
      </c>
      <c r="F1253" s="35" t="s">
        <v>22</v>
      </c>
      <c r="G1253" s="34">
        <f t="shared" si="102"/>
        <v>202.69</v>
      </c>
      <c r="H1253" s="36">
        <f t="shared" si="101"/>
        <v>253.36</v>
      </c>
      <c r="I1253" s="36">
        <f t="shared" si="99"/>
        <v>1520.16</v>
      </c>
      <c r="J1253" s="29" t="s">
        <v>3622</v>
      </c>
      <c r="K1253" s="37">
        <v>202.69</v>
      </c>
      <c r="M1253" s="38">
        <v>202.69</v>
      </c>
      <c r="N1253" s="39">
        <f t="shared" si="100"/>
        <v>0.25</v>
      </c>
      <c r="S1253" s="13">
        <v>6</v>
      </c>
    </row>
    <row r="1254" spans="1:19" ht="33.75" x14ac:dyDescent="0.25">
      <c r="A1254" s="32" t="s">
        <v>1300</v>
      </c>
      <c r="B1254" s="33" t="s">
        <v>2625</v>
      </c>
      <c r="C1254" s="32" t="s">
        <v>1</v>
      </c>
      <c r="D1254" s="32" t="s">
        <v>3404</v>
      </c>
      <c r="E1254" s="34">
        <f t="shared" si="103"/>
        <v>1</v>
      </c>
      <c r="F1254" s="35" t="s">
        <v>22</v>
      </c>
      <c r="G1254" s="34">
        <f t="shared" si="102"/>
        <v>408.02</v>
      </c>
      <c r="H1254" s="36">
        <f t="shared" si="101"/>
        <v>510.03</v>
      </c>
      <c r="I1254" s="36">
        <f t="shared" si="99"/>
        <v>510.03</v>
      </c>
      <c r="J1254" s="29" t="s">
        <v>3622</v>
      </c>
      <c r="K1254" s="37">
        <v>408.02</v>
      </c>
      <c r="M1254" s="38">
        <v>408.02</v>
      </c>
      <c r="N1254" s="39">
        <f t="shared" si="100"/>
        <v>0.25</v>
      </c>
      <c r="S1254" s="13">
        <v>1</v>
      </c>
    </row>
    <row r="1255" spans="1:19" ht="22.5" x14ac:dyDescent="0.25">
      <c r="A1255" s="32" t="s">
        <v>1301</v>
      </c>
      <c r="B1255" s="33" t="s">
        <v>2160</v>
      </c>
      <c r="C1255" s="32" t="s">
        <v>1</v>
      </c>
      <c r="D1255" s="32" t="s">
        <v>2946</v>
      </c>
      <c r="E1255" s="34">
        <f t="shared" si="103"/>
        <v>1</v>
      </c>
      <c r="F1255" s="35" t="s">
        <v>22</v>
      </c>
      <c r="G1255" s="34">
        <f t="shared" si="102"/>
        <v>118.86</v>
      </c>
      <c r="H1255" s="36">
        <f t="shared" si="101"/>
        <v>148.58000000000001</v>
      </c>
      <c r="I1255" s="36">
        <f t="shared" si="99"/>
        <v>148.58000000000001</v>
      </c>
      <c r="J1255" s="29" t="s">
        <v>3622</v>
      </c>
      <c r="K1255" s="37">
        <v>118.86</v>
      </c>
      <c r="M1255" s="38">
        <v>118.86</v>
      </c>
      <c r="N1255" s="39">
        <f t="shared" si="100"/>
        <v>0.25</v>
      </c>
      <c r="S1255" s="13">
        <v>1</v>
      </c>
    </row>
    <row r="1256" spans="1:19" ht="22.5" x14ac:dyDescent="0.25">
      <c r="A1256" s="32" t="s">
        <v>1302</v>
      </c>
      <c r="B1256" s="33" t="s">
        <v>2436</v>
      </c>
      <c r="C1256" s="32" t="s">
        <v>1</v>
      </c>
      <c r="D1256" s="32" t="s">
        <v>3220</v>
      </c>
      <c r="E1256" s="34">
        <f t="shared" si="103"/>
        <v>6</v>
      </c>
      <c r="F1256" s="35" t="s">
        <v>22</v>
      </c>
      <c r="G1256" s="34">
        <f t="shared" si="102"/>
        <v>14.59</v>
      </c>
      <c r="H1256" s="36">
        <f t="shared" si="101"/>
        <v>18.239999999999998</v>
      </c>
      <c r="I1256" s="36">
        <f t="shared" si="99"/>
        <v>109.44</v>
      </c>
      <c r="J1256" s="29" t="s">
        <v>3622</v>
      </c>
      <c r="K1256" s="37">
        <v>14.59</v>
      </c>
      <c r="M1256" s="38">
        <v>14.59</v>
      </c>
      <c r="N1256" s="39">
        <f t="shared" si="100"/>
        <v>0.25</v>
      </c>
      <c r="S1256" s="13">
        <v>6</v>
      </c>
    </row>
    <row r="1257" spans="1:19" ht="22.5" x14ac:dyDescent="0.25">
      <c r="A1257" s="32" t="s">
        <v>1303</v>
      </c>
      <c r="B1257" s="33" t="s">
        <v>2626</v>
      </c>
      <c r="C1257" s="32" t="s">
        <v>1</v>
      </c>
      <c r="D1257" s="32" t="s">
        <v>3405</v>
      </c>
      <c r="E1257" s="34">
        <f t="shared" si="103"/>
        <v>1</v>
      </c>
      <c r="F1257" s="35" t="s">
        <v>22</v>
      </c>
      <c r="G1257" s="34">
        <f t="shared" si="102"/>
        <v>95.46</v>
      </c>
      <c r="H1257" s="36">
        <f t="shared" si="101"/>
        <v>119.33</v>
      </c>
      <c r="I1257" s="36">
        <f t="shared" si="99"/>
        <v>119.33</v>
      </c>
      <c r="J1257" s="29" t="s">
        <v>3622</v>
      </c>
      <c r="K1257" s="37">
        <v>95.46</v>
      </c>
      <c r="M1257" s="38">
        <v>95.46</v>
      </c>
      <c r="N1257" s="39">
        <f t="shared" si="100"/>
        <v>0.25</v>
      </c>
      <c r="S1257" s="13">
        <v>1</v>
      </c>
    </row>
    <row r="1258" spans="1:19" ht="22.5" x14ac:dyDescent="0.25">
      <c r="A1258" s="32" t="s">
        <v>1304</v>
      </c>
      <c r="B1258" s="33" t="s">
        <v>2627</v>
      </c>
      <c r="C1258" s="32" t="s">
        <v>1</v>
      </c>
      <c r="D1258" s="32" t="s">
        <v>3406</v>
      </c>
      <c r="E1258" s="34">
        <f t="shared" si="103"/>
        <v>93.3</v>
      </c>
      <c r="F1258" s="35" t="s">
        <v>24</v>
      </c>
      <c r="G1258" s="34">
        <f t="shared" si="102"/>
        <v>12.58</v>
      </c>
      <c r="H1258" s="36">
        <f t="shared" si="101"/>
        <v>15.73</v>
      </c>
      <c r="I1258" s="36">
        <f t="shared" si="99"/>
        <v>1467.61</v>
      </c>
      <c r="J1258" s="29" t="s">
        <v>3622</v>
      </c>
      <c r="K1258" s="37">
        <v>12.58</v>
      </c>
      <c r="M1258" s="38">
        <v>12.58</v>
      </c>
      <c r="N1258" s="39">
        <f t="shared" si="100"/>
        <v>0.25</v>
      </c>
      <c r="S1258" s="13">
        <v>93.3</v>
      </c>
    </row>
    <row r="1259" spans="1:19" ht="22.5" x14ac:dyDescent="0.25">
      <c r="A1259" s="32" t="s">
        <v>1305</v>
      </c>
      <c r="B1259" s="33" t="s">
        <v>2628</v>
      </c>
      <c r="C1259" s="32" t="s">
        <v>1</v>
      </c>
      <c r="D1259" s="32" t="s">
        <v>3407</v>
      </c>
      <c r="E1259" s="34">
        <f t="shared" si="103"/>
        <v>36.200000000000003</v>
      </c>
      <c r="F1259" s="35" t="s">
        <v>24</v>
      </c>
      <c r="G1259" s="34">
        <f t="shared" si="102"/>
        <v>24.56</v>
      </c>
      <c r="H1259" s="36">
        <f t="shared" si="101"/>
        <v>30.7</v>
      </c>
      <c r="I1259" s="36">
        <f t="shared" si="99"/>
        <v>1111.3399999999999</v>
      </c>
      <c r="J1259" s="29" t="s">
        <v>3622</v>
      </c>
      <c r="K1259" s="37">
        <v>24.56</v>
      </c>
      <c r="M1259" s="38">
        <v>24.56</v>
      </c>
      <c r="N1259" s="39">
        <f t="shared" si="100"/>
        <v>0.25</v>
      </c>
      <c r="S1259" s="13">
        <v>36.200000000000003</v>
      </c>
    </row>
    <row r="1260" spans="1:19" ht="22.5" x14ac:dyDescent="0.25">
      <c r="A1260" s="32" t="s">
        <v>1306</v>
      </c>
      <c r="B1260" s="33" t="s">
        <v>2390</v>
      </c>
      <c r="C1260" s="32" t="s">
        <v>1</v>
      </c>
      <c r="D1260" s="32" t="s">
        <v>3174</v>
      </c>
      <c r="E1260" s="34">
        <f t="shared" si="103"/>
        <v>81</v>
      </c>
      <c r="F1260" s="35" t="s">
        <v>22</v>
      </c>
      <c r="G1260" s="34">
        <f t="shared" si="102"/>
        <v>12.7</v>
      </c>
      <c r="H1260" s="36">
        <f t="shared" si="101"/>
        <v>15.88</v>
      </c>
      <c r="I1260" s="36">
        <f t="shared" si="99"/>
        <v>1286.28</v>
      </c>
      <c r="J1260" s="29" t="s">
        <v>3622</v>
      </c>
      <c r="K1260" s="37">
        <v>12.7</v>
      </c>
      <c r="M1260" s="38">
        <v>12.7</v>
      </c>
      <c r="N1260" s="39">
        <f t="shared" si="100"/>
        <v>0.25</v>
      </c>
      <c r="S1260" s="13">
        <v>81</v>
      </c>
    </row>
    <row r="1261" spans="1:19" ht="22.5" x14ac:dyDescent="0.25">
      <c r="A1261" s="32" t="s">
        <v>1307</v>
      </c>
      <c r="B1261" s="33" t="s">
        <v>2392</v>
      </c>
      <c r="C1261" s="32" t="s">
        <v>1</v>
      </c>
      <c r="D1261" s="32" t="s">
        <v>3176</v>
      </c>
      <c r="E1261" s="34">
        <f t="shared" si="103"/>
        <v>4</v>
      </c>
      <c r="F1261" s="35" t="s">
        <v>22</v>
      </c>
      <c r="G1261" s="34">
        <f t="shared" si="102"/>
        <v>17.079999999999998</v>
      </c>
      <c r="H1261" s="36">
        <f t="shared" si="101"/>
        <v>21.35</v>
      </c>
      <c r="I1261" s="36">
        <f t="shared" si="99"/>
        <v>85.4</v>
      </c>
      <c r="J1261" s="29" t="s">
        <v>3622</v>
      </c>
      <c r="K1261" s="37">
        <v>17.079999999999998</v>
      </c>
      <c r="M1261" s="38">
        <v>17.079999999999998</v>
      </c>
      <c r="N1261" s="39">
        <f t="shared" si="100"/>
        <v>0.25</v>
      </c>
      <c r="S1261" s="13">
        <v>4</v>
      </c>
    </row>
    <row r="1262" spans="1:19" ht="22.5" x14ac:dyDescent="0.25">
      <c r="A1262" s="32" t="s">
        <v>1308</v>
      </c>
      <c r="B1262" s="33" t="s">
        <v>2380</v>
      </c>
      <c r="C1262" s="32" t="s">
        <v>1</v>
      </c>
      <c r="D1262" s="32" t="s">
        <v>3164</v>
      </c>
      <c r="E1262" s="34">
        <f t="shared" si="103"/>
        <v>1</v>
      </c>
      <c r="F1262" s="35" t="s">
        <v>22</v>
      </c>
      <c r="G1262" s="34">
        <f t="shared" si="102"/>
        <v>26.58</v>
      </c>
      <c r="H1262" s="36">
        <f t="shared" si="101"/>
        <v>33.229999999999997</v>
      </c>
      <c r="I1262" s="36">
        <f t="shared" si="99"/>
        <v>33.229999999999997</v>
      </c>
      <c r="J1262" s="29" t="s">
        <v>3622</v>
      </c>
      <c r="K1262" s="37">
        <v>26.58</v>
      </c>
      <c r="M1262" s="38">
        <v>26.58</v>
      </c>
      <c r="N1262" s="39">
        <f t="shared" si="100"/>
        <v>0.25</v>
      </c>
      <c r="S1262" s="13">
        <v>1</v>
      </c>
    </row>
    <row r="1263" spans="1:19" ht="22.5" x14ac:dyDescent="0.25">
      <c r="A1263" s="32" t="s">
        <v>1309</v>
      </c>
      <c r="B1263" s="33" t="s">
        <v>2629</v>
      </c>
      <c r="C1263" s="32" t="s">
        <v>1</v>
      </c>
      <c r="D1263" s="32" t="s">
        <v>3408</v>
      </c>
      <c r="E1263" s="34">
        <f t="shared" si="103"/>
        <v>1</v>
      </c>
      <c r="F1263" s="35" t="s">
        <v>22</v>
      </c>
      <c r="G1263" s="34">
        <f t="shared" si="102"/>
        <v>16.149999999999999</v>
      </c>
      <c r="H1263" s="36">
        <f t="shared" si="101"/>
        <v>20.190000000000001</v>
      </c>
      <c r="I1263" s="36">
        <f t="shared" si="99"/>
        <v>20.190000000000001</v>
      </c>
      <c r="J1263" s="29" t="s">
        <v>3622</v>
      </c>
      <c r="K1263" s="37">
        <v>16.149999999999999</v>
      </c>
      <c r="M1263" s="38">
        <v>16.149999999999999</v>
      </c>
      <c r="N1263" s="39">
        <f t="shared" si="100"/>
        <v>0.25</v>
      </c>
      <c r="S1263" s="13">
        <v>1</v>
      </c>
    </row>
    <row r="1264" spans="1:19" x14ac:dyDescent="0.25">
      <c r="A1264" s="32" t="s">
        <v>1310</v>
      </c>
      <c r="B1264" s="33" t="s">
        <v>2630</v>
      </c>
      <c r="C1264" s="32" t="s">
        <v>2930</v>
      </c>
      <c r="D1264" s="32" t="s">
        <v>3409</v>
      </c>
      <c r="E1264" s="34">
        <f t="shared" si="103"/>
        <v>1</v>
      </c>
      <c r="F1264" s="35" t="s">
        <v>22</v>
      </c>
      <c r="G1264" s="34">
        <f t="shared" si="102"/>
        <v>53.78</v>
      </c>
      <c r="H1264" s="36">
        <f t="shared" si="101"/>
        <v>67.23</v>
      </c>
      <c r="I1264" s="36">
        <f t="shared" si="99"/>
        <v>67.23</v>
      </c>
      <c r="J1264" s="29" t="s">
        <v>3622</v>
      </c>
      <c r="K1264" s="37">
        <v>53.78</v>
      </c>
      <c r="M1264" s="38">
        <v>53.78</v>
      </c>
      <c r="N1264" s="39">
        <f t="shared" si="100"/>
        <v>0.25</v>
      </c>
      <c r="S1264" s="13">
        <v>1</v>
      </c>
    </row>
    <row r="1265" spans="1:19" ht="22.5" x14ac:dyDescent="0.25">
      <c r="A1265" s="32" t="s">
        <v>1311</v>
      </c>
      <c r="B1265" s="33" t="s">
        <v>2631</v>
      </c>
      <c r="C1265" s="32" t="s">
        <v>1</v>
      </c>
      <c r="D1265" s="32" t="s">
        <v>3410</v>
      </c>
      <c r="E1265" s="34">
        <f t="shared" si="103"/>
        <v>394.4</v>
      </c>
      <c r="F1265" s="35" t="s">
        <v>24</v>
      </c>
      <c r="G1265" s="34">
        <f t="shared" si="102"/>
        <v>4.47</v>
      </c>
      <c r="H1265" s="36">
        <f t="shared" si="101"/>
        <v>5.59</v>
      </c>
      <c r="I1265" s="36">
        <f t="shared" si="99"/>
        <v>2204.6999999999998</v>
      </c>
      <c r="J1265" s="29" t="s">
        <v>3622</v>
      </c>
      <c r="K1265" s="37">
        <v>4.47</v>
      </c>
      <c r="M1265" s="38">
        <v>4.47</v>
      </c>
      <c r="N1265" s="39">
        <f t="shared" si="100"/>
        <v>0.25099999999999989</v>
      </c>
      <c r="S1265" s="13">
        <v>394.4</v>
      </c>
    </row>
    <row r="1266" spans="1:19" ht="22.5" x14ac:dyDescent="0.25">
      <c r="A1266" s="32" t="s">
        <v>1312</v>
      </c>
      <c r="B1266" s="33" t="s">
        <v>2632</v>
      </c>
      <c r="C1266" s="32" t="s">
        <v>1</v>
      </c>
      <c r="D1266" s="32" t="s">
        <v>3411</v>
      </c>
      <c r="E1266" s="34">
        <f t="shared" si="103"/>
        <v>20</v>
      </c>
      <c r="F1266" s="35" t="s">
        <v>22</v>
      </c>
      <c r="G1266" s="34">
        <f t="shared" si="102"/>
        <v>26.74</v>
      </c>
      <c r="H1266" s="36">
        <f t="shared" si="101"/>
        <v>33.43</v>
      </c>
      <c r="I1266" s="36">
        <f t="shared" si="99"/>
        <v>668.6</v>
      </c>
      <c r="J1266" s="29" t="s">
        <v>3622</v>
      </c>
      <c r="K1266" s="37">
        <v>26.74</v>
      </c>
      <c r="M1266" s="38">
        <v>26.74</v>
      </c>
      <c r="N1266" s="39">
        <f t="shared" si="100"/>
        <v>0.25</v>
      </c>
      <c r="S1266" s="13">
        <v>20</v>
      </c>
    </row>
    <row r="1267" spans="1:19" ht="22.5" x14ac:dyDescent="0.25">
      <c r="A1267" s="32" t="s">
        <v>1313</v>
      </c>
      <c r="B1267" s="33" t="s">
        <v>2633</v>
      </c>
      <c r="C1267" s="32" t="s">
        <v>2930</v>
      </c>
      <c r="D1267" s="32" t="s">
        <v>3412</v>
      </c>
      <c r="E1267" s="34">
        <f t="shared" si="103"/>
        <v>20</v>
      </c>
      <c r="F1267" s="35" t="s">
        <v>22</v>
      </c>
      <c r="G1267" s="34">
        <f t="shared" si="102"/>
        <v>134.68</v>
      </c>
      <c r="H1267" s="36">
        <f t="shared" si="101"/>
        <v>168.35</v>
      </c>
      <c r="I1267" s="36">
        <f t="shared" si="99"/>
        <v>3367</v>
      </c>
      <c r="J1267" s="29" t="s">
        <v>3622</v>
      </c>
      <c r="K1267" s="37">
        <v>134.68</v>
      </c>
      <c r="M1267" s="38">
        <v>134.68</v>
      </c>
      <c r="N1267" s="39">
        <f t="shared" si="100"/>
        <v>0.25</v>
      </c>
      <c r="S1267" s="13">
        <v>20</v>
      </c>
    </row>
    <row r="1268" spans="1:19" ht="22.5" x14ac:dyDescent="0.25">
      <c r="A1268" s="32" t="s">
        <v>1314</v>
      </c>
      <c r="B1268" s="33" t="s">
        <v>2471</v>
      </c>
      <c r="C1268" s="32" t="s">
        <v>1</v>
      </c>
      <c r="D1268" s="32" t="s">
        <v>3255</v>
      </c>
      <c r="E1268" s="34">
        <f t="shared" si="103"/>
        <v>17</v>
      </c>
      <c r="F1268" s="35" t="s">
        <v>22</v>
      </c>
      <c r="G1268" s="34">
        <f t="shared" si="102"/>
        <v>116.95</v>
      </c>
      <c r="H1268" s="36">
        <f t="shared" si="101"/>
        <v>146.19</v>
      </c>
      <c r="I1268" s="36">
        <f t="shared" si="99"/>
        <v>2485.23</v>
      </c>
      <c r="J1268" s="29" t="s">
        <v>3622</v>
      </c>
      <c r="K1268" s="37">
        <v>116.95</v>
      </c>
      <c r="M1268" s="38">
        <v>116.95</v>
      </c>
      <c r="N1268" s="39">
        <f t="shared" si="100"/>
        <v>0.25</v>
      </c>
      <c r="S1268" s="13">
        <v>17</v>
      </c>
    </row>
    <row r="1269" spans="1:19" ht="22.5" x14ac:dyDescent="0.25">
      <c r="A1269" s="32" t="s">
        <v>1315</v>
      </c>
      <c r="B1269" s="33" t="s">
        <v>2472</v>
      </c>
      <c r="C1269" s="32" t="s">
        <v>1</v>
      </c>
      <c r="D1269" s="32" t="s">
        <v>3256</v>
      </c>
      <c r="E1269" s="34">
        <f t="shared" si="103"/>
        <v>255</v>
      </c>
      <c r="F1269" s="35" t="s">
        <v>24</v>
      </c>
      <c r="G1269" s="34">
        <f t="shared" si="102"/>
        <v>92.1</v>
      </c>
      <c r="H1269" s="36">
        <f t="shared" si="101"/>
        <v>115.13</v>
      </c>
      <c r="I1269" s="36">
        <f t="shared" si="99"/>
        <v>29358.15</v>
      </c>
      <c r="J1269" s="29" t="s">
        <v>3622</v>
      </c>
      <c r="K1269" s="37">
        <v>92.1</v>
      </c>
      <c r="M1269" s="38">
        <v>92.1</v>
      </c>
      <c r="N1269" s="39">
        <f t="shared" si="100"/>
        <v>0.25</v>
      </c>
      <c r="S1269" s="13">
        <v>255</v>
      </c>
    </row>
    <row r="1270" spans="1:19" ht="22.5" x14ac:dyDescent="0.25">
      <c r="A1270" s="32" t="s">
        <v>1316</v>
      </c>
      <c r="B1270" s="33" t="s">
        <v>2478</v>
      </c>
      <c r="C1270" s="32" t="s">
        <v>1</v>
      </c>
      <c r="D1270" s="32" t="s">
        <v>3262</v>
      </c>
      <c r="E1270" s="34">
        <f t="shared" si="103"/>
        <v>4</v>
      </c>
      <c r="F1270" s="35" t="s">
        <v>22</v>
      </c>
      <c r="G1270" s="34">
        <f t="shared" si="102"/>
        <v>49.87</v>
      </c>
      <c r="H1270" s="36">
        <f t="shared" si="101"/>
        <v>62.34</v>
      </c>
      <c r="I1270" s="36">
        <f t="shared" si="99"/>
        <v>249.36</v>
      </c>
      <c r="J1270" s="29" t="s">
        <v>3622</v>
      </c>
      <c r="K1270" s="37">
        <v>49.87</v>
      </c>
      <c r="M1270" s="38">
        <v>49.87</v>
      </c>
      <c r="N1270" s="39">
        <f t="shared" si="100"/>
        <v>0.25</v>
      </c>
      <c r="S1270" s="13">
        <v>4</v>
      </c>
    </row>
    <row r="1271" spans="1:19" ht="22.5" x14ac:dyDescent="0.25">
      <c r="A1271" s="32" t="s">
        <v>1317</v>
      </c>
      <c r="B1271" s="33" t="s">
        <v>2634</v>
      </c>
      <c r="C1271" s="32" t="s">
        <v>1</v>
      </c>
      <c r="D1271" s="32" t="s">
        <v>3413</v>
      </c>
      <c r="E1271" s="34">
        <f t="shared" si="103"/>
        <v>12</v>
      </c>
      <c r="F1271" s="35" t="s">
        <v>22</v>
      </c>
      <c r="G1271" s="34">
        <f t="shared" si="102"/>
        <v>20.39</v>
      </c>
      <c r="H1271" s="36">
        <f t="shared" si="101"/>
        <v>25.49</v>
      </c>
      <c r="I1271" s="36">
        <f t="shared" si="99"/>
        <v>305.88</v>
      </c>
      <c r="J1271" s="29" t="s">
        <v>3622</v>
      </c>
      <c r="K1271" s="37">
        <v>20.39</v>
      </c>
      <c r="M1271" s="38">
        <v>20.39</v>
      </c>
      <c r="N1271" s="39">
        <f t="shared" si="100"/>
        <v>0.25</v>
      </c>
      <c r="S1271" s="13">
        <v>12</v>
      </c>
    </row>
    <row r="1272" spans="1:19" ht="22.5" x14ac:dyDescent="0.25">
      <c r="A1272" s="32" t="s">
        <v>1318</v>
      </c>
      <c r="B1272" s="33" t="s">
        <v>2328</v>
      </c>
      <c r="C1272" s="32" t="s">
        <v>1</v>
      </c>
      <c r="D1272" s="32" t="s">
        <v>3112</v>
      </c>
      <c r="E1272" s="34">
        <f t="shared" si="103"/>
        <v>4</v>
      </c>
      <c r="F1272" s="35" t="s">
        <v>22</v>
      </c>
      <c r="G1272" s="34">
        <f t="shared" si="102"/>
        <v>285.82</v>
      </c>
      <c r="H1272" s="36">
        <f t="shared" si="101"/>
        <v>357.28</v>
      </c>
      <c r="I1272" s="36">
        <f t="shared" si="99"/>
        <v>1429.12</v>
      </c>
      <c r="J1272" s="29" t="s">
        <v>3622</v>
      </c>
      <c r="K1272" s="37">
        <v>285.82</v>
      </c>
      <c r="M1272" s="38">
        <v>285.82</v>
      </c>
      <c r="N1272" s="39">
        <f t="shared" si="100"/>
        <v>0.25</v>
      </c>
      <c r="S1272" s="13">
        <v>4</v>
      </c>
    </row>
    <row r="1273" spans="1:19" ht="22.5" x14ac:dyDescent="0.25">
      <c r="A1273" s="32" t="s">
        <v>1319</v>
      </c>
      <c r="B1273" s="33" t="s">
        <v>2333</v>
      </c>
      <c r="C1273" s="32" t="s">
        <v>2930</v>
      </c>
      <c r="D1273" s="32" t="s">
        <v>3117</v>
      </c>
      <c r="E1273" s="34">
        <f t="shared" si="103"/>
        <v>2</v>
      </c>
      <c r="F1273" s="35" t="s">
        <v>22</v>
      </c>
      <c r="G1273" s="34">
        <f t="shared" si="102"/>
        <v>18</v>
      </c>
      <c r="H1273" s="36">
        <f t="shared" si="101"/>
        <v>22.5</v>
      </c>
      <c r="I1273" s="36">
        <f t="shared" si="99"/>
        <v>45</v>
      </c>
      <c r="J1273" s="29" t="s">
        <v>3622</v>
      </c>
      <c r="K1273" s="37">
        <v>18</v>
      </c>
      <c r="M1273" s="38">
        <v>18</v>
      </c>
      <c r="N1273" s="39">
        <f t="shared" si="100"/>
        <v>0.25</v>
      </c>
      <c r="S1273" s="13">
        <v>2</v>
      </c>
    </row>
    <row r="1274" spans="1:19" ht="22.5" x14ac:dyDescent="0.25">
      <c r="A1274" s="32" t="s">
        <v>1320</v>
      </c>
      <c r="B1274" s="33" t="s">
        <v>2334</v>
      </c>
      <c r="C1274" s="32" t="s">
        <v>2930</v>
      </c>
      <c r="D1274" s="32" t="s">
        <v>3118</v>
      </c>
      <c r="E1274" s="34">
        <f t="shared" si="103"/>
        <v>2</v>
      </c>
      <c r="F1274" s="35" t="s">
        <v>22</v>
      </c>
      <c r="G1274" s="34">
        <f t="shared" si="102"/>
        <v>11.05</v>
      </c>
      <c r="H1274" s="36">
        <f t="shared" si="101"/>
        <v>13.81</v>
      </c>
      <c r="I1274" s="36">
        <f t="shared" si="99"/>
        <v>27.62</v>
      </c>
      <c r="J1274" s="29" t="s">
        <v>3622</v>
      </c>
      <c r="K1274" s="37">
        <v>11.05</v>
      </c>
      <c r="M1274" s="38">
        <v>11.05</v>
      </c>
      <c r="N1274" s="39">
        <f t="shared" si="100"/>
        <v>0.25</v>
      </c>
      <c r="S1274" s="13">
        <v>2</v>
      </c>
    </row>
    <row r="1275" spans="1:19" ht="22.5" x14ac:dyDescent="0.25">
      <c r="A1275" s="32" t="s">
        <v>1321</v>
      </c>
      <c r="B1275" s="33" t="s">
        <v>2335</v>
      </c>
      <c r="C1275" s="32" t="s">
        <v>2930</v>
      </c>
      <c r="D1275" s="32" t="s">
        <v>3119</v>
      </c>
      <c r="E1275" s="34">
        <f t="shared" si="103"/>
        <v>2</v>
      </c>
      <c r="F1275" s="35" t="s">
        <v>22</v>
      </c>
      <c r="G1275" s="34">
        <f t="shared" si="102"/>
        <v>18</v>
      </c>
      <c r="H1275" s="36">
        <f t="shared" si="101"/>
        <v>22.5</v>
      </c>
      <c r="I1275" s="36">
        <f t="shared" si="99"/>
        <v>45</v>
      </c>
      <c r="J1275" s="29" t="s">
        <v>3622</v>
      </c>
      <c r="K1275" s="37">
        <v>18</v>
      </c>
      <c r="M1275" s="38">
        <v>18</v>
      </c>
      <c r="N1275" s="39">
        <f t="shared" si="100"/>
        <v>0.25</v>
      </c>
      <c r="S1275" s="13">
        <v>2</v>
      </c>
    </row>
    <row r="1276" spans="1:19" ht="22.5" x14ac:dyDescent="0.25">
      <c r="A1276" s="32" t="s">
        <v>1322</v>
      </c>
      <c r="B1276" s="33" t="s">
        <v>2337</v>
      </c>
      <c r="C1276" s="32" t="s">
        <v>2930</v>
      </c>
      <c r="D1276" s="32" t="s">
        <v>3121</v>
      </c>
      <c r="E1276" s="34">
        <f t="shared" si="103"/>
        <v>2</v>
      </c>
      <c r="F1276" s="35" t="s">
        <v>22</v>
      </c>
      <c r="G1276" s="34">
        <f t="shared" si="102"/>
        <v>18</v>
      </c>
      <c r="H1276" s="36">
        <f t="shared" si="101"/>
        <v>22.5</v>
      </c>
      <c r="I1276" s="36">
        <f t="shared" si="99"/>
        <v>45</v>
      </c>
      <c r="J1276" s="29" t="s">
        <v>3622</v>
      </c>
      <c r="K1276" s="37">
        <v>18</v>
      </c>
      <c r="M1276" s="38">
        <v>18</v>
      </c>
      <c r="N1276" s="39">
        <f t="shared" si="100"/>
        <v>0.25</v>
      </c>
      <c r="S1276" s="13">
        <v>2</v>
      </c>
    </row>
    <row r="1277" spans="1:19" ht="22.5" x14ac:dyDescent="0.25">
      <c r="A1277" s="32" t="s">
        <v>1323</v>
      </c>
      <c r="B1277" s="33" t="s">
        <v>2336</v>
      </c>
      <c r="C1277" s="32" t="s">
        <v>2930</v>
      </c>
      <c r="D1277" s="32" t="s">
        <v>3120</v>
      </c>
      <c r="E1277" s="34">
        <f t="shared" si="103"/>
        <v>4</v>
      </c>
      <c r="F1277" s="35" t="s">
        <v>22</v>
      </c>
      <c r="G1277" s="34">
        <f t="shared" si="102"/>
        <v>26.41</v>
      </c>
      <c r="H1277" s="36">
        <f t="shared" si="101"/>
        <v>33.01</v>
      </c>
      <c r="I1277" s="36">
        <f t="shared" si="99"/>
        <v>132.04</v>
      </c>
      <c r="J1277" s="29" t="s">
        <v>3622</v>
      </c>
      <c r="K1277" s="37">
        <v>26.41</v>
      </c>
      <c r="M1277" s="38">
        <v>26.41</v>
      </c>
      <c r="N1277" s="39">
        <f t="shared" si="100"/>
        <v>0.25</v>
      </c>
      <c r="S1277" s="13">
        <v>4</v>
      </c>
    </row>
    <row r="1278" spans="1:19" ht="33.75" x14ac:dyDescent="0.25">
      <c r="A1278" s="32" t="s">
        <v>1324</v>
      </c>
      <c r="B1278" s="33" t="s">
        <v>2341</v>
      </c>
      <c r="C1278" s="32" t="s">
        <v>2930</v>
      </c>
      <c r="D1278" s="32" t="s">
        <v>3125</v>
      </c>
      <c r="E1278" s="34">
        <f t="shared" si="103"/>
        <v>2</v>
      </c>
      <c r="F1278" s="35" t="s">
        <v>22</v>
      </c>
      <c r="G1278" s="34">
        <f t="shared" si="102"/>
        <v>1995.14</v>
      </c>
      <c r="H1278" s="36">
        <f t="shared" si="101"/>
        <v>2493.9299999999998</v>
      </c>
      <c r="I1278" s="36">
        <f t="shared" si="99"/>
        <v>4987.8599999999997</v>
      </c>
      <c r="J1278" s="29" t="s">
        <v>3622</v>
      </c>
      <c r="K1278" s="37">
        <v>1995.14</v>
      </c>
      <c r="M1278" s="38">
        <v>1995.14</v>
      </c>
      <c r="N1278" s="39">
        <f t="shared" si="100"/>
        <v>0.25</v>
      </c>
      <c r="S1278" s="13">
        <v>2</v>
      </c>
    </row>
    <row r="1279" spans="1:19" ht="33.75" x14ac:dyDescent="0.25">
      <c r="A1279" s="32" t="s">
        <v>1325</v>
      </c>
      <c r="B1279" s="33" t="s">
        <v>2342</v>
      </c>
      <c r="C1279" s="32" t="s">
        <v>1</v>
      </c>
      <c r="D1279" s="32" t="s">
        <v>3126</v>
      </c>
      <c r="E1279" s="34">
        <f t="shared" si="103"/>
        <v>4</v>
      </c>
      <c r="F1279" s="35" t="s">
        <v>22</v>
      </c>
      <c r="G1279" s="34">
        <f t="shared" si="102"/>
        <v>351.77</v>
      </c>
      <c r="H1279" s="36">
        <f t="shared" si="101"/>
        <v>439.71</v>
      </c>
      <c r="I1279" s="36">
        <f t="shared" si="99"/>
        <v>1758.84</v>
      </c>
      <c r="J1279" s="29" t="s">
        <v>3622</v>
      </c>
      <c r="K1279" s="37">
        <v>351.77</v>
      </c>
      <c r="M1279" s="38">
        <v>351.77</v>
      </c>
      <c r="N1279" s="39">
        <f t="shared" si="100"/>
        <v>0.25</v>
      </c>
      <c r="S1279" s="13">
        <v>4</v>
      </c>
    </row>
    <row r="1280" spans="1:19" x14ac:dyDescent="0.25">
      <c r="A1280" s="32" t="s">
        <v>1326</v>
      </c>
      <c r="B1280" s="33" t="s">
        <v>2340</v>
      </c>
      <c r="C1280" s="32" t="s">
        <v>2930</v>
      </c>
      <c r="D1280" s="32" t="s">
        <v>3124</v>
      </c>
      <c r="E1280" s="34">
        <f t="shared" si="103"/>
        <v>2</v>
      </c>
      <c r="F1280" s="35" t="s">
        <v>22</v>
      </c>
      <c r="G1280" s="34">
        <f t="shared" si="102"/>
        <v>107.54</v>
      </c>
      <c r="H1280" s="36">
        <f t="shared" si="101"/>
        <v>134.43</v>
      </c>
      <c r="I1280" s="36">
        <f t="shared" si="99"/>
        <v>268.86</v>
      </c>
      <c r="J1280" s="29" t="s">
        <v>3622</v>
      </c>
      <c r="K1280" s="37">
        <v>107.54</v>
      </c>
      <c r="M1280" s="38">
        <v>107.54</v>
      </c>
      <c r="N1280" s="39">
        <f t="shared" si="100"/>
        <v>0.25</v>
      </c>
      <c r="S1280" s="13">
        <v>2</v>
      </c>
    </row>
    <row r="1281" spans="1:19" x14ac:dyDescent="0.25">
      <c r="A1281" s="32" t="s">
        <v>1327</v>
      </c>
      <c r="B1281" s="33" t="s">
        <v>2330</v>
      </c>
      <c r="C1281" s="32" t="s">
        <v>2930</v>
      </c>
      <c r="D1281" s="32" t="s">
        <v>3114</v>
      </c>
      <c r="E1281" s="34">
        <f t="shared" si="103"/>
        <v>2</v>
      </c>
      <c r="F1281" s="35" t="s">
        <v>22</v>
      </c>
      <c r="G1281" s="34">
        <f t="shared" si="102"/>
        <v>34.619999999999997</v>
      </c>
      <c r="H1281" s="36">
        <f t="shared" si="101"/>
        <v>43.28</v>
      </c>
      <c r="I1281" s="36">
        <f t="shared" si="99"/>
        <v>86.56</v>
      </c>
      <c r="J1281" s="29" t="s">
        <v>3622</v>
      </c>
      <c r="K1281" s="37">
        <v>34.619999999999997</v>
      </c>
      <c r="M1281" s="38">
        <v>34.619999999999997</v>
      </c>
      <c r="N1281" s="39">
        <f t="shared" si="100"/>
        <v>0.25</v>
      </c>
      <c r="S1281" s="13">
        <v>2</v>
      </c>
    </row>
    <row r="1282" spans="1:19" x14ac:dyDescent="0.25">
      <c r="A1282" s="32" t="s">
        <v>1328</v>
      </c>
      <c r="B1282" s="33" t="s">
        <v>2331</v>
      </c>
      <c r="C1282" s="32" t="s">
        <v>2930</v>
      </c>
      <c r="D1282" s="32" t="s">
        <v>3115</v>
      </c>
      <c r="E1282" s="34">
        <f t="shared" si="103"/>
        <v>2</v>
      </c>
      <c r="F1282" s="35" t="s">
        <v>22</v>
      </c>
      <c r="G1282" s="34">
        <f t="shared" si="102"/>
        <v>36.1</v>
      </c>
      <c r="H1282" s="36">
        <f t="shared" si="101"/>
        <v>45.13</v>
      </c>
      <c r="I1282" s="36">
        <f t="shared" si="99"/>
        <v>90.26</v>
      </c>
      <c r="J1282" s="29" t="s">
        <v>3622</v>
      </c>
      <c r="K1282" s="37">
        <v>36.1</v>
      </c>
      <c r="M1282" s="38">
        <v>36.1</v>
      </c>
      <c r="N1282" s="39">
        <f t="shared" si="100"/>
        <v>0.25</v>
      </c>
      <c r="S1282" s="13">
        <v>2</v>
      </c>
    </row>
    <row r="1283" spans="1:19" ht="22.5" x14ac:dyDescent="0.25">
      <c r="A1283" s="32" t="s">
        <v>1329</v>
      </c>
      <c r="B1283" s="33" t="s">
        <v>2332</v>
      </c>
      <c r="C1283" s="32" t="s">
        <v>1</v>
      </c>
      <c r="D1283" s="32" t="s">
        <v>3116</v>
      </c>
      <c r="E1283" s="34">
        <f t="shared" si="103"/>
        <v>2</v>
      </c>
      <c r="F1283" s="35" t="s">
        <v>22</v>
      </c>
      <c r="G1283" s="34">
        <f t="shared" si="102"/>
        <v>545.65</v>
      </c>
      <c r="H1283" s="36">
        <f t="shared" si="101"/>
        <v>682.06</v>
      </c>
      <c r="I1283" s="36">
        <f t="shared" si="99"/>
        <v>1364.12</v>
      </c>
      <c r="J1283" s="29" t="s">
        <v>3622</v>
      </c>
      <c r="K1283" s="37">
        <v>545.65</v>
      </c>
      <c r="M1283" s="38">
        <v>545.65</v>
      </c>
      <c r="N1283" s="39">
        <f t="shared" si="100"/>
        <v>0.25</v>
      </c>
      <c r="S1283" s="13">
        <v>2</v>
      </c>
    </row>
    <row r="1284" spans="1:19" x14ac:dyDescent="0.25">
      <c r="A1284" s="24" t="s">
        <v>1330</v>
      </c>
      <c r="B1284" s="25" t="s">
        <v>2635</v>
      </c>
      <c r="C1284" s="24"/>
      <c r="D1284" s="24"/>
      <c r="E1284" s="26"/>
      <c r="F1284" s="27"/>
      <c r="G1284" s="26"/>
      <c r="H1284" s="28"/>
      <c r="I1284" s="28">
        <f>SUM(I1285:I1424)</f>
        <v>1085215.77</v>
      </c>
      <c r="J1284" s="29"/>
      <c r="K1284" s="37"/>
      <c r="M1284" s="38"/>
      <c r="N1284" s="39"/>
      <c r="O1284" s="28">
        <v>1085215.77</v>
      </c>
      <c r="P1284" s="31">
        <f>I1284-O1284</f>
        <v>0</v>
      </c>
    </row>
    <row r="1285" spans="1:19" ht="45" x14ac:dyDescent="0.25">
      <c r="A1285" s="32" t="s">
        <v>1331</v>
      </c>
      <c r="B1285" s="33" t="s">
        <v>2636</v>
      </c>
      <c r="C1285" s="32" t="s">
        <v>1</v>
      </c>
      <c r="D1285" s="32" t="s">
        <v>3414</v>
      </c>
      <c r="E1285" s="34">
        <f t="shared" si="103"/>
        <v>690.83</v>
      </c>
      <c r="F1285" s="35" t="s">
        <v>19</v>
      </c>
      <c r="G1285" s="34">
        <f t="shared" si="102"/>
        <v>13.3</v>
      </c>
      <c r="H1285" s="36">
        <f t="shared" si="101"/>
        <v>16.63</v>
      </c>
      <c r="I1285" s="36">
        <f t="shared" si="99"/>
        <v>11488.5</v>
      </c>
      <c r="J1285" s="29" t="s">
        <v>3622</v>
      </c>
      <c r="K1285" s="37">
        <v>13.3</v>
      </c>
      <c r="M1285" s="38">
        <v>13.3</v>
      </c>
      <c r="N1285" s="39">
        <f t="shared" si="100"/>
        <v>0.25</v>
      </c>
      <c r="S1285" s="13">
        <v>690.83</v>
      </c>
    </row>
    <row r="1286" spans="1:19" ht="22.5" x14ac:dyDescent="0.25">
      <c r="A1286" s="32" t="s">
        <v>1332</v>
      </c>
      <c r="B1286" s="33" t="s">
        <v>2189</v>
      </c>
      <c r="C1286" s="32" t="s">
        <v>1</v>
      </c>
      <c r="D1286" s="32" t="s">
        <v>2973</v>
      </c>
      <c r="E1286" s="34">
        <f t="shared" si="103"/>
        <v>25527.27</v>
      </c>
      <c r="F1286" s="35" t="s">
        <v>20</v>
      </c>
      <c r="G1286" s="34">
        <f t="shared" si="102"/>
        <v>2.58</v>
      </c>
      <c r="H1286" s="36">
        <f t="shared" si="101"/>
        <v>3.23</v>
      </c>
      <c r="I1286" s="36">
        <f t="shared" si="99"/>
        <v>82453.08</v>
      </c>
      <c r="J1286" s="29" t="s">
        <v>3622</v>
      </c>
      <c r="K1286" s="37">
        <v>2.58</v>
      </c>
      <c r="M1286" s="38">
        <v>2.58</v>
      </c>
      <c r="N1286" s="39">
        <f t="shared" si="100"/>
        <v>0.252</v>
      </c>
      <c r="S1286" s="13">
        <v>25527.27</v>
      </c>
    </row>
    <row r="1287" spans="1:19" x14ac:dyDescent="0.25">
      <c r="A1287" s="32" t="s">
        <v>1333</v>
      </c>
      <c r="B1287" s="33" t="s">
        <v>2637</v>
      </c>
      <c r="C1287" s="32" t="s">
        <v>1</v>
      </c>
      <c r="D1287" s="32" t="s">
        <v>3415</v>
      </c>
      <c r="E1287" s="34">
        <f t="shared" si="103"/>
        <v>36.28</v>
      </c>
      <c r="F1287" s="35" t="s">
        <v>19</v>
      </c>
      <c r="G1287" s="34">
        <f t="shared" si="102"/>
        <v>28.35</v>
      </c>
      <c r="H1287" s="36">
        <f t="shared" si="101"/>
        <v>35.44</v>
      </c>
      <c r="I1287" s="36">
        <f t="shared" si="99"/>
        <v>1285.76</v>
      </c>
      <c r="J1287" s="29" t="s">
        <v>3622</v>
      </c>
      <c r="K1287" s="37">
        <v>28.35</v>
      </c>
      <c r="M1287" s="38">
        <v>28.35</v>
      </c>
      <c r="N1287" s="39">
        <f t="shared" si="100"/>
        <v>0.25</v>
      </c>
      <c r="S1287" s="13">
        <v>36.28</v>
      </c>
    </row>
    <row r="1288" spans="1:19" ht="22.5" x14ac:dyDescent="0.25">
      <c r="A1288" s="32" t="s">
        <v>1334</v>
      </c>
      <c r="B1288" s="33" t="s">
        <v>2638</v>
      </c>
      <c r="C1288" s="32" t="s">
        <v>1</v>
      </c>
      <c r="D1288" s="32" t="s">
        <v>3416</v>
      </c>
      <c r="E1288" s="34">
        <f t="shared" si="103"/>
        <v>394.43</v>
      </c>
      <c r="F1288" s="35" t="s">
        <v>18</v>
      </c>
      <c r="G1288" s="34">
        <f t="shared" si="102"/>
        <v>3.58</v>
      </c>
      <c r="H1288" s="36">
        <f t="shared" si="101"/>
        <v>4.4800000000000004</v>
      </c>
      <c r="I1288" s="36">
        <f t="shared" si="99"/>
        <v>1767.05</v>
      </c>
      <c r="J1288" s="29" t="s">
        <v>3622</v>
      </c>
      <c r="K1288" s="37">
        <v>3.58</v>
      </c>
      <c r="M1288" s="38">
        <v>3.58</v>
      </c>
      <c r="N1288" s="39">
        <f t="shared" si="100"/>
        <v>0.25099999999999989</v>
      </c>
      <c r="S1288" s="13">
        <v>394.43</v>
      </c>
    </row>
    <row r="1289" spans="1:19" ht="33.75" x14ac:dyDescent="0.25">
      <c r="A1289" s="32" t="s">
        <v>1335</v>
      </c>
      <c r="B1289" s="33" t="s">
        <v>2639</v>
      </c>
      <c r="C1289" s="32" t="s">
        <v>1</v>
      </c>
      <c r="D1289" s="32" t="s">
        <v>3417</v>
      </c>
      <c r="E1289" s="34">
        <f t="shared" si="103"/>
        <v>850.91</v>
      </c>
      <c r="F1289" s="35" t="s">
        <v>19</v>
      </c>
      <c r="G1289" s="34">
        <f t="shared" si="102"/>
        <v>9.42</v>
      </c>
      <c r="H1289" s="36">
        <f t="shared" si="101"/>
        <v>11.78</v>
      </c>
      <c r="I1289" s="36">
        <f t="shared" si="99"/>
        <v>10023.719999999999</v>
      </c>
      <c r="J1289" s="29" t="s">
        <v>3622</v>
      </c>
      <c r="K1289" s="37">
        <v>9.42</v>
      </c>
      <c r="M1289" s="38">
        <v>9.42</v>
      </c>
      <c r="N1289" s="39">
        <f t="shared" si="100"/>
        <v>0.25099999999999989</v>
      </c>
      <c r="S1289" s="13">
        <v>850.91</v>
      </c>
    </row>
    <row r="1290" spans="1:19" ht="22.5" x14ac:dyDescent="0.25">
      <c r="A1290" s="32" t="s">
        <v>1336</v>
      </c>
      <c r="B1290" s="33" t="s">
        <v>2640</v>
      </c>
      <c r="C1290" s="32" t="s">
        <v>1</v>
      </c>
      <c r="D1290" s="32" t="s">
        <v>3418</v>
      </c>
      <c r="E1290" s="34">
        <f t="shared" si="103"/>
        <v>19.72</v>
      </c>
      <c r="F1290" s="35" t="s">
        <v>19</v>
      </c>
      <c r="G1290" s="34">
        <f t="shared" si="102"/>
        <v>801.01</v>
      </c>
      <c r="H1290" s="36">
        <f t="shared" si="101"/>
        <v>1001.26</v>
      </c>
      <c r="I1290" s="36">
        <f t="shared" si="99"/>
        <v>19744.849999999999</v>
      </c>
      <c r="J1290" s="29" t="s">
        <v>3622</v>
      </c>
      <c r="K1290" s="37">
        <v>801.01</v>
      </c>
      <c r="M1290" s="38">
        <v>801.01</v>
      </c>
      <c r="N1290" s="39">
        <f t="shared" si="100"/>
        <v>0.25</v>
      </c>
      <c r="S1290" s="13">
        <v>19.72</v>
      </c>
    </row>
    <row r="1291" spans="1:19" ht="24.75" customHeight="1" x14ac:dyDescent="0.25">
      <c r="A1291" s="32" t="s">
        <v>1337</v>
      </c>
      <c r="B1291" s="33" t="s">
        <v>2190</v>
      </c>
      <c r="C1291" s="32" t="s">
        <v>1</v>
      </c>
      <c r="D1291" s="32" t="s">
        <v>2974</v>
      </c>
      <c r="E1291" s="34">
        <f t="shared" si="103"/>
        <v>516.83000000000004</v>
      </c>
      <c r="F1291" s="35" t="s">
        <v>18</v>
      </c>
      <c r="G1291" s="34">
        <f t="shared" si="102"/>
        <v>42.85</v>
      </c>
      <c r="H1291" s="36">
        <f t="shared" si="101"/>
        <v>53.56</v>
      </c>
      <c r="I1291" s="36">
        <f t="shared" si="99"/>
        <v>27681.41</v>
      </c>
      <c r="J1291" s="29" t="s">
        <v>3622</v>
      </c>
      <c r="K1291" s="37">
        <v>42.85</v>
      </c>
      <c r="M1291" s="38">
        <v>42.85</v>
      </c>
      <c r="N1291" s="39">
        <f t="shared" si="100"/>
        <v>0.25</v>
      </c>
      <c r="S1291" s="13">
        <v>516.83000000000004</v>
      </c>
    </row>
    <row r="1292" spans="1:19" ht="22.5" x14ac:dyDescent="0.25">
      <c r="A1292" s="32" t="s">
        <v>1338</v>
      </c>
      <c r="B1292" s="33" t="s">
        <v>27</v>
      </c>
      <c r="C1292" s="32" t="s">
        <v>1</v>
      </c>
      <c r="D1292" s="32" t="s">
        <v>3419</v>
      </c>
      <c r="E1292" s="34">
        <f t="shared" si="103"/>
        <v>142.75</v>
      </c>
      <c r="F1292" s="35" t="s">
        <v>18</v>
      </c>
      <c r="G1292" s="34">
        <f t="shared" si="102"/>
        <v>68.180000000000007</v>
      </c>
      <c r="H1292" s="36">
        <f t="shared" si="101"/>
        <v>85.23</v>
      </c>
      <c r="I1292" s="36">
        <f t="shared" si="99"/>
        <v>12166.58</v>
      </c>
      <c r="J1292" s="29" t="s">
        <v>3622</v>
      </c>
      <c r="K1292" s="37">
        <v>68.180000000000007</v>
      </c>
      <c r="M1292" s="38">
        <v>68.180000000000007</v>
      </c>
      <c r="N1292" s="39">
        <f t="shared" si="100"/>
        <v>0.25</v>
      </c>
      <c r="S1292" s="13">
        <v>142.75</v>
      </c>
    </row>
    <row r="1293" spans="1:19" ht="22.5" x14ac:dyDescent="0.25">
      <c r="A1293" s="32" t="s">
        <v>1339</v>
      </c>
      <c r="B1293" s="33" t="s">
        <v>2641</v>
      </c>
      <c r="C1293" s="32" t="s">
        <v>1</v>
      </c>
      <c r="D1293" s="32" t="s">
        <v>3420</v>
      </c>
      <c r="E1293" s="34">
        <f t="shared" si="103"/>
        <v>96.26</v>
      </c>
      <c r="F1293" s="35" t="s">
        <v>18</v>
      </c>
      <c r="G1293" s="34">
        <f t="shared" si="102"/>
        <v>60.57</v>
      </c>
      <c r="H1293" s="36">
        <f t="shared" si="101"/>
        <v>75.709999999999994</v>
      </c>
      <c r="I1293" s="36">
        <f t="shared" ref="I1293:I1356" si="104">ROUND(E1293*H1293,2)</f>
        <v>7287.84</v>
      </c>
      <c r="J1293" s="29" t="s">
        <v>3622</v>
      </c>
      <c r="K1293" s="37">
        <v>60.57</v>
      </c>
      <c r="M1293" s="38">
        <v>60.57</v>
      </c>
      <c r="N1293" s="39">
        <f t="shared" ref="N1293:N1356" si="105">ROUND(H1293/G1293,3)-1</f>
        <v>0.25</v>
      </c>
      <c r="S1293" s="13">
        <v>96.26</v>
      </c>
    </row>
    <row r="1294" spans="1:19" ht="22.5" x14ac:dyDescent="0.25">
      <c r="A1294" s="32" t="s">
        <v>1340</v>
      </c>
      <c r="B1294" s="33" t="s">
        <v>2224</v>
      </c>
      <c r="C1294" s="32" t="s">
        <v>1</v>
      </c>
      <c r="D1294" s="32" t="s">
        <v>3008</v>
      </c>
      <c r="E1294" s="34">
        <f t="shared" si="103"/>
        <v>2.2000000000000002</v>
      </c>
      <c r="F1294" s="35" t="s">
        <v>18</v>
      </c>
      <c r="G1294" s="34">
        <f t="shared" si="102"/>
        <v>68.28</v>
      </c>
      <c r="H1294" s="36">
        <f t="shared" si="101"/>
        <v>85.35</v>
      </c>
      <c r="I1294" s="36">
        <f t="shared" si="104"/>
        <v>187.77</v>
      </c>
      <c r="J1294" s="29" t="s">
        <v>3622</v>
      </c>
      <c r="K1294" s="37">
        <v>68.28</v>
      </c>
      <c r="M1294" s="38">
        <v>68.28</v>
      </c>
      <c r="N1294" s="39">
        <f t="shared" si="105"/>
        <v>0.25</v>
      </c>
      <c r="S1294" s="13">
        <v>2.2000000000000002</v>
      </c>
    </row>
    <row r="1295" spans="1:19" ht="22.5" x14ac:dyDescent="0.25">
      <c r="A1295" s="32" t="s">
        <v>1341</v>
      </c>
      <c r="B1295" s="33" t="s">
        <v>2223</v>
      </c>
      <c r="C1295" s="32" t="s">
        <v>1</v>
      </c>
      <c r="D1295" s="32" t="s">
        <v>3007</v>
      </c>
      <c r="E1295" s="34">
        <f t="shared" si="103"/>
        <v>2.2000000000000002</v>
      </c>
      <c r="F1295" s="35" t="s">
        <v>18</v>
      </c>
      <c r="G1295" s="34">
        <f t="shared" si="102"/>
        <v>13.93</v>
      </c>
      <c r="H1295" s="36">
        <f t="shared" si="101"/>
        <v>17.41</v>
      </c>
      <c r="I1295" s="36">
        <f t="shared" si="104"/>
        <v>38.299999999999997</v>
      </c>
      <c r="J1295" s="29" t="s">
        <v>3622</v>
      </c>
      <c r="K1295" s="37">
        <v>13.93</v>
      </c>
      <c r="M1295" s="38">
        <v>13.93</v>
      </c>
      <c r="N1295" s="39">
        <f t="shared" si="105"/>
        <v>0.25</v>
      </c>
      <c r="S1295" s="13">
        <v>2.2000000000000002</v>
      </c>
    </row>
    <row r="1296" spans="1:19" ht="22.5" x14ac:dyDescent="0.25">
      <c r="A1296" s="32" t="s">
        <v>1342</v>
      </c>
      <c r="B1296" s="33" t="s">
        <v>2642</v>
      </c>
      <c r="C1296" s="32" t="s">
        <v>1</v>
      </c>
      <c r="D1296" s="32" t="s">
        <v>3421</v>
      </c>
      <c r="E1296" s="34">
        <f t="shared" si="103"/>
        <v>289.29000000000002</v>
      </c>
      <c r="F1296" s="35" t="s">
        <v>18</v>
      </c>
      <c r="G1296" s="34">
        <f t="shared" si="102"/>
        <v>62.65</v>
      </c>
      <c r="H1296" s="36">
        <f t="shared" si="101"/>
        <v>78.31</v>
      </c>
      <c r="I1296" s="36">
        <f t="shared" si="104"/>
        <v>22654.3</v>
      </c>
      <c r="J1296" s="29" t="s">
        <v>3622</v>
      </c>
      <c r="K1296" s="37">
        <v>62.65</v>
      </c>
      <c r="M1296" s="38">
        <v>62.65</v>
      </c>
      <c r="N1296" s="39">
        <f t="shared" si="105"/>
        <v>0.25</v>
      </c>
      <c r="S1296" s="13">
        <v>289.29000000000002</v>
      </c>
    </row>
    <row r="1297" spans="1:19" ht="22.5" x14ac:dyDescent="0.25">
      <c r="A1297" s="32" t="s">
        <v>1343</v>
      </c>
      <c r="B1297" s="33" t="s">
        <v>2643</v>
      </c>
      <c r="C1297" s="32" t="s">
        <v>1</v>
      </c>
      <c r="D1297" s="32" t="s">
        <v>3422</v>
      </c>
      <c r="E1297" s="34">
        <f t="shared" si="103"/>
        <v>28.05</v>
      </c>
      <c r="F1297" s="35" t="s">
        <v>18</v>
      </c>
      <c r="G1297" s="34">
        <f t="shared" si="102"/>
        <v>52.46</v>
      </c>
      <c r="H1297" s="36">
        <f t="shared" ref="H1297:H1360" si="106">ROUND(G1297*(1+I$5),2)</f>
        <v>65.58</v>
      </c>
      <c r="I1297" s="36">
        <f t="shared" si="104"/>
        <v>1839.52</v>
      </c>
      <c r="J1297" s="29" t="s">
        <v>3622</v>
      </c>
      <c r="K1297" s="37">
        <v>52.46</v>
      </c>
      <c r="M1297" s="38">
        <v>52.46</v>
      </c>
      <c r="N1297" s="39">
        <f t="shared" si="105"/>
        <v>0.25</v>
      </c>
      <c r="S1297" s="13">
        <v>28.05</v>
      </c>
    </row>
    <row r="1298" spans="1:19" ht="22.5" x14ac:dyDescent="0.25">
      <c r="A1298" s="32" t="s">
        <v>1344</v>
      </c>
      <c r="B1298" s="33" t="s">
        <v>2644</v>
      </c>
      <c r="C1298" s="32" t="s">
        <v>1</v>
      </c>
      <c r="D1298" s="32" t="s">
        <v>3423</v>
      </c>
      <c r="E1298" s="34">
        <f t="shared" si="103"/>
        <v>16</v>
      </c>
      <c r="F1298" s="35" t="s">
        <v>19</v>
      </c>
      <c r="G1298" s="34">
        <f t="shared" si="102"/>
        <v>854.57</v>
      </c>
      <c r="H1298" s="36">
        <f t="shared" si="106"/>
        <v>1068.21</v>
      </c>
      <c r="I1298" s="36">
        <f t="shared" si="104"/>
        <v>17091.36</v>
      </c>
      <c r="J1298" s="29" t="s">
        <v>3622</v>
      </c>
      <c r="K1298" s="37">
        <v>854.57</v>
      </c>
      <c r="M1298" s="38">
        <v>854.57</v>
      </c>
      <c r="N1298" s="39">
        <f t="shared" si="105"/>
        <v>0.25</v>
      </c>
      <c r="S1298" s="13">
        <v>16</v>
      </c>
    </row>
    <row r="1299" spans="1:19" x14ac:dyDescent="0.25">
      <c r="A1299" s="32" t="s">
        <v>1345</v>
      </c>
      <c r="B1299" s="33" t="s">
        <v>2645</v>
      </c>
      <c r="C1299" s="32" t="s">
        <v>2930</v>
      </c>
      <c r="D1299" s="32" t="s">
        <v>3424</v>
      </c>
      <c r="E1299" s="34">
        <f t="shared" si="103"/>
        <v>374.34</v>
      </c>
      <c r="F1299" s="35" t="s">
        <v>18</v>
      </c>
      <c r="G1299" s="34">
        <f t="shared" si="102"/>
        <v>112.31</v>
      </c>
      <c r="H1299" s="36">
        <f t="shared" si="106"/>
        <v>140.38999999999999</v>
      </c>
      <c r="I1299" s="36">
        <f t="shared" si="104"/>
        <v>52553.59</v>
      </c>
      <c r="J1299" s="29" t="s">
        <v>3622</v>
      </c>
      <c r="K1299" s="37">
        <v>112.31</v>
      </c>
      <c r="M1299" s="38">
        <v>112.31</v>
      </c>
      <c r="N1299" s="39">
        <f t="shared" si="105"/>
        <v>0.25</v>
      </c>
      <c r="S1299" s="13">
        <v>374.34</v>
      </c>
    </row>
    <row r="1300" spans="1:19" ht="22.5" x14ac:dyDescent="0.25">
      <c r="A1300" s="32" t="s">
        <v>1346</v>
      </c>
      <c r="B1300" s="33" t="s">
        <v>2646</v>
      </c>
      <c r="C1300" s="32" t="s">
        <v>2930</v>
      </c>
      <c r="D1300" s="32" t="s">
        <v>3425</v>
      </c>
      <c r="E1300" s="34">
        <f t="shared" si="103"/>
        <v>82.82</v>
      </c>
      <c r="F1300" s="35" t="s">
        <v>22</v>
      </c>
      <c r="G1300" s="34">
        <f t="shared" si="102"/>
        <v>20.78</v>
      </c>
      <c r="H1300" s="36">
        <f t="shared" si="106"/>
        <v>25.98</v>
      </c>
      <c r="I1300" s="36">
        <f t="shared" si="104"/>
        <v>2151.66</v>
      </c>
      <c r="J1300" s="29" t="s">
        <v>3622</v>
      </c>
      <c r="K1300" s="37">
        <v>20.78</v>
      </c>
      <c r="M1300" s="38">
        <v>20.78</v>
      </c>
      <c r="N1300" s="39">
        <f t="shared" si="105"/>
        <v>0.25</v>
      </c>
      <c r="S1300" s="13">
        <v>82.82</v>
      </c>
    </row>
    <row r="1301" spans="1:19" ht="22.5" x14ac:dyDescent="0.25">
      <c r="A1301" s="32" t="s">
        <v>1347</v>
      </c>
      <c r="B1301" s="33" t="s">
        <v>2499</v>
      </c>
      <c r="C1301" s="32" t="s">
        <v>1</v>
      </c>
      <c r="D1301" s="32" t="s">
        <v>3281</v>
      </c>
      <c r="E1301" s="34">
        <f t="shared" si="103"/>
        <v>40.21</v>
      </c>
      <c r="F1301" s="35" t="s">
        <v>18</v>
      </c>
      <c r="G1301" s="34">
        <f t="shared" si="102"/>
        <v>42.35</v>
      </c>
      <c r="H1301" s="36">
        <f t="shared" si="106"/>
        <v>52.94</v>
      </c>
      <c r="I1301" s="36">
        <f t="shared" si="104"/>
        <v>2128.7199999999998</v>
      </c>
      <c r="J1301" s="29" t="s">
        <v>3622</v>
      </c>
      <c r="K1301" s="37">
        <v>42.35</v>
      </c>
      <c r="M1301" s="38">
        <v>42.35</v>
      </c>
      <c r="N1301" s="39">
        <f t="shared" si="105"/>
        <v>0.25</v>
      </c>
      <c r="S1301" s="13">
        <v>40.21</v>
      </c>
    </row>
    <row r="1302" spans="1:19" ht="22.5" x14ac:dyDescent="0.25">
      <c r="A1302" s="32" t="s">
        <v>1348</v>
      </c>
      <c r="B1302" s="33" t="s">
        <v>2215</v>
      </c>
      <c r="C1302" s="32" t="s">
        <v>1</v>
      </c>
      <c r="D1302" s="32" t="s">
        <v>2999</v>
      </c>
      <c r="E1302" s="34">
        <f t="shared" si="103"/>
        <v>259</v>
      </c>
      <c r="F1302" s="35" t="s">
        <v>23</v>
      </c>
      <c r="G1302" s="34">
        <f t="shared" si="102"/>
        <v>11.7</v>
      </c>
      <c r="H1302" s="36">
        <f t="shared" si="106"/>
        <v>14.63</v>
      </c>
      <c r="I1302" s="36">
        <f t="shared" si="104"/>
        <v>3789.17</v>
      </c>
      <c r="J1302" s="29" t="s">
        <v>3622</v>
      </c>
      <c r="K1302" s="37">
        <v>11.7</v>
      </c>
      <c r="M1302" s="38">
        <v>11.7</v>
      </c>
      <c r="N1302" s="39">
        <f t="shared" si="105"/>
        <v>0.25</v>
      </c>
      <c r="S1302" s="13">
        <v>259</v>
      </c>
    </row>
    <row r="1303" spans="1:19" ht="22.5" x14ac:dyDescent="0.25">
      <c r="A1303" s="32" t="s">
        <v>1349</v>
      </c>
      <c r="B1303" s="33" t="s">
        <v>2647</v>
      </c>
      <c r="C1303" s="32" t="s">
        <v>1</v>
      </c>
      <c r="D1303" s="32" t="s">
        <v>3426</v>
      </c>
      <c r="E1303" s="34">
        <f t="shared" si="103"/>
        <v>760</v>
      </c>
      <c r="F1303" s="35" t="s">
        <v>23</v>
      </c>
      <c r="G1303" s="34">
        <f t="shared" si="102"/>
        <v>8.6</v>
      </c>
      <c r="H1303" s="36">
        <f t="shared" si="106"/>
        <v>10.75</v>
      </c>
      <c r="I1303" s="36">
        <f t="shared" si="104"/>
        <v>8170</v>
      </c>
      <c r="J1303" s="29" t="s">
        <v>3622</v>
      </c>
      <c r="K1303" s="37">
        <v>8.6</v>
      </c>
      <c r="M1303" s="38">
        <v>8.6</v>
      </c>
      <c r="N1303" s="39">
        <f t="shared" si="105"/>
        <v>0.25</v>
      </c>
      <c r="S1303" s="13">
        <v>760</v>
      </c>
    </row>
    <row r="1304" spans="1:19" ht="22.5" x14ac:dyDescent="0.25">
      <c r="A1304" s="32" t="s">
        <v>1350</v>
      </c>
      <c r="B1304" s="33" t="s">
        <v>2648</v>
      </c>
      <c r="C1304" s="32" t="s">
        <v>1</v>
      </c>
      <c r="D1304" s="32" t="s">
        <v>3427</v>
      </c>
      <c r="E1304" s="34">
        <f t="shared" si="103"/>
        <v>40.21</v>
      </c>
      <c r="F1304" s="35" t="s">
        <v>18</v>
      </c>
      <c r="G1304" s="34">
        <f t="shared" si="102"/>
        <v>32.58</v>
      </c>
      <c r="H1304" s="36">
        <f t="shared" si="106"/>
        <v>40.729999999999997</v>
      </c>
      <c r="I1304" s="36">
        <f t="shared" si="104"/>
        <v>1637.75</v>
      </c>
      <c r="J1304" s="29" t="s">
        <v>3622</v>
      </c>
      <c r="K1304" s="37">
        <v>32.58</v>
      </c>
      <c r="M1304" s="38">
        <v>32.58</v>
      </c>
      <c r="N1304" s="39">
        <f t="shared" si="105"/>
        <v>0.25</v>
      </c>
      <c r="S1304" s="13">
        <v>40.21</v>
      </c>
    </row>
    <row r="1305" spans="1:19" ht="22.5" x14ac:dyDescent="0.25">
      <c r="A1305" s="32" t="s">
        <v>1351</v>
      </c>
      <c r="B1305" s="33" t="s">
        <v>2205</v>
      </c>
      <c r="C1305" s="32" t="s">
        <v>2930</v>
      </c>
      <c r="D1305" s="32" t="s">
        <v>2989</v>
      </c>
      <c r="E1305" s="34">
        <f t="shared" si="103"/>
        <v>15.55</v>
      </c>
      <c r="F1305" s="35" t="s">
        <v>19</v>
      </c>
      <c r="G1305" s="34">
        <f t="shared" si="102"/>
        <v>732.85</v>
      </c>
      <c r="H1305" s="36">
        <f t="shared" si="106"/>
        <v>916.06</v>
      </c>
      <c r="I1305" s="36">
        <f t="shared" si="104"/>
        <v>14244.73</v>
      </c>
      <c r="J1305" s="29" t="s">
        <v>3622</v>
      </c>
      <c r="K1305" s="37">
        <v>732.85</v>
      </c>
      <c r="M1305" s="38">
        <v>732.85</v>
      </c>
      <c r="N1305" s="39">
        <f t="shared" si="105"/>
        <v>0.25</v>
      </c>
      <c r="S1305" s="13">
        <v>15.55</v>
      </c>
    </row>
    <row r="1306" spans="1:19" ht="22.5" x14ac:dyDescent="0.25">
      <c r="A1306" s="32" t="s">
        <v>1352</v>
      </c>
      <c r="B1306" s="33" t="s">
        <v>2215</v>
      </c>
      <c r="C1306" s="32" t="s">
        <v>1</v>
      </c>
      <c r="D1306" s="32" t="s">
        <v>2999</v>
      </c>
      <c r="E1306" s="34">
        <f t="shared" si="103"/>
        <v>3848</v>
      </c>
      <c r="F1306" s="35" t="s">
        <v>23</v>
      </c>
      <c r="G1306" s="34">
        <f t="shared" si="102"/>
        <v>11.7</v>
      </c>
      <c r="H1306" s="36">
        <f t="shared" si="106"/>
        <v>14.63</v>
      </c>
      <c r="I1306" s="36">
        <f t="shared" si="104"/>
        <v>56296.24</v>
      </c>
      <c r="J1306" s="29" t="s">
        <v>3622</v>
      </c>
      <c r="K1306" s="37">
        <v>11.7</v>
      </c>
      <c r="M1306" s="38">
        <v>11.7</v>
      </c>
      <c r="N1306" s="39">
        <f t="shared" si="105"/>
        <v>0.25</v>
      </c>
      <c r="S1306" s="13">
        <v>3848</v>
      </c>
    </row>
    <row r="1307" spans="1:19" ht="22.5" x14ac:dyDescent="0.25">
      <c r="A1307" s="32" t="s">
        <v>1353</v>
      </c>
      <c r="B1307" s="33" t="s">
        <v>2500</v>
      </c>
      <c r="C1307" s="32" t="s">
        <v>1</v>
      </c>
      <c r="D1307" s="32" t="s">
        <v>3282</v>
      </c>
      <c r="E1307" s="34">
        <f t="shared" si="103"/>
        <v>553</v>
      </c>
      <c r="F1307" s="35" t="s">
        <v>23</v>
      </c>
      <c r="G1307" s="34">
        <f t="shared" si="102"/>
        <v>10.34</v>
      </c>
      <c r="H1307" s="36">
        <f t="shared" si="106"/>
        <v>12.93</v>
      </c>
      <c r="I1307" s="36">
        <f t="shared" si="104"/>
        <v>7150.29</v>
      </c>
      <c r="J1307" s="29" t="s">
        <v>3622</v>
      </c>
      <c r="K1307" s="37">
        <v>10.34</v>
      </c>
      <c r="M1307" s="38">
        <v>10.34</v>
      </c>
      <c r="N1307" s="39">
        <f t="shared" si="105"/>
        <v>0.25</v>
      </c>
      <c r="S1307" s="13">
        <v>553</v>
      </c>
    </row>
    <row r="1308" spans="1:19" ht="22.5" x14ac:dyDescent="0.25">
      <c r="A1308" s="32" t="s">
        <v>1354</v>
      </c>
      <c r="B1308" s="33" t="s">
        <v>2647</v>
      </c>
      <c r="C1308" s="32" t="s">
        <v>1</v>
      </c>
      <c r="D1308" s="32" t="s">
        <v>3426</v>
      </c>
      <c r="E1308" s="34">
        <f t="shared" si="103"/>
        <v>1834</v>
      </c>
      <c r="F1308" s="35" t="s">
        <v>23</v>
      </c>
      <c r="G1308" s="34">
        <f t="shared" si="102"/>
        <v>8.6</v>
      </c>
      <c r="H1308" s="36">
        <f t="shared" si="106"/>
        <v>10.75</v>
      </c>
      <c r="I1308" s="36">
        <f t="shared" si="104"/>
        <v>19715.5</v>
      </c>
      <c r="J1308" s="29" t="s">
        <v>3622</v>
      </c>
      <c r="K1308" s="37">
        <v>8.6</v>
      </c>
      <c r="M1308" s="38">
        <v>8.6</v>
      </c>
      <c r="N1308" s="39">
        <f t="shared" si="105"/>
        <v>0.25</v>
      </c>
      <c r="S1308" s="13">
        <v>1834</v>
      </c>
    </row>
    <row r="1309" spans="1:19" ht="22.5" x14ac:dyDescent="0.25">
      <c r="A1309" s="32" t="s">
        <v>1355</v>
      </c>
      <c r="B1309" s="33" t="s">
        <v>2648</v>
      </c>
      <c r="C1309" s="32" t="s">
        <v>1</v>
      </c>
      <c r="D1309" s="32" t="s">
        <v>3427</v>
      </c>
      <c r="E1309" s="34">
        <f t="shared" si="103"/>
        <v>314.13</v>
      </c>
      <c r="F1309" s="35" t="s">
        <v>18</v>
      </c>
      <c r="G1309" s="34">
        <f t="shared" ref="G1309:G1372" si="107">ROUND(K1309*(100%-I$7),2)</f>
        <v>32.58</v>
      </c>
      <c r="H1309" s="36">
        <f t="shared" si="106"/>
        <v>40.729999999999997</v>
      </c>
      <c r="I1309" s="36">
        <f t="shared" si="104"/>
        <v>12794.51</v>
      </c>
      <c r="J1309" s="29" t="s">
        <v>3622</v>
      </c>
      <c r="K1309" s="37">
        <v>32.58</v>
      </c>
      <c r="M1309" s="38">
        <v>32.58</v>
      </c>
      <c r="N1309" s="39">
        <f t="shared" si="105"/>
        <v>0.25</v>
      </c>
      <c r="S1309" s="13">
        <v>314.13</v>
      </c>
    </row>
    <row r="1310" spans="1:19" ht="22.5" x14ac:dyDescent="0.25">
      <c r="A1310" s="32" t="s">
        <v>1356</v>
      </c>
      <c r="B1310" s="33" t="s">
        <v>2205</v>
      </c>
      <c r="C1310" s="32" t="s">
        <v>2930</v>
      </c>
      <c r="D1310" s="32" t="s">
        <v>2989</v>
      </c>
      <c r="E1310" s="34">
        <f t="shared" si="103"/>
        <v>78.53</v>
      </c>
      <c r="F1310" s="35" t="s">
        <v>19</v>
      </c>
      <c r="G1310" s="34">
        <f t="shared" si="107"/>
        <v>732.85</v>
      </c>
      <c r="H1310" s="36">
        <f t="shared" si="106"/>
        <v>916.06</v>
      </c>
      <c r="I1310" s="36">
        <f t="shared" si="104"/>
        <v>71938.19</v>
      </c>
      <c r="J1310" s="29" t="s">
        <v>3622</v>
      </c>
      <c r="K1310" s="37">
        <v>732.85</v>
      </c>
      <c r="M1310" s="38">
        <v>732.85</v>
      </c>
      <c r="N1310" s="39">
        <f t="shared" si="105"/>
        <v>0.25</v>
      </c>
      <c r="S1310" s="13">
        <v>78.53</v>
      </c>
    </row>
    <row r="1311" spans="1:19" ht="22.5" x14ac:dyDescent="0.25">
      <c r="A1311" s="32" t="s">
        <v>1357</v>
      </c>
      <c r="B1311" s="33" t="s">
        <v>2499</v>
      </c>
      <c r="C1311" s="32" t="s">
        <v>1</v>
      </c>
      <c r="D1311" s="32" t="s">
        <v>3281</v>
      </c>
      <c r="E1311" s="34">
        <f t="shared" si="103"/>
        <v>67.77</v>
      </c>
      <c r="F1311" s="35" t="s">
        <v>18</v>
      </c>
      <c r="G1311" s="34">
        <f t="shared" si="107"/>
        <v>42.35</v>
      </c>
      <c r="H1311" s="36">
        <f t="shared" si="106"/>
        <v>52.94</v>
      </c>
      <c r="I1311" s="36">
        <f t="shared" si="104"/>
        <v>3587.74</v>
      </c>
      <c r="J1311" s="29" t="s">
        <v>3622</v>
      </c>
      <c r="K1311" s="37">
        <v>42.35</v>
      </c>
      <c r="M1311" s="38">
        <v>42.35</v>
      </c>
      <c r="N1311" s="39">
        <f t="shared" si="105"/>
        <v>0.25</v>
      </c>
      <c r="S1311" s="13">
        <v>67.77</v>
      </c>
    </row>
    <row r="1312" spans="1:19" ht="22.5" x14ac:dyDescent="0.25">
      <c r="A1312" s="32" t="s">
        <v>1358</v>
      </c>
      <c r="B1312" s="33" t="s">
        <v>2649</v>
      </c>
      <c r="C1312" s="32" t="s">
        <v>1</v>
      </c>
      <c r="D1312" s="32" t="s">
        <v>3428</v>
      </c>
      <c r="E1312" s="34">
        <f t="shared" si="103"/>
        <v>1052.3900000000001</v>
      </c>
      <c r="F1312" s="35" t="s">
        <v>23</v>
      </c>
      <c r="G1312" s="34">
        <f t="shared" si="107"/>
        <v>14.59</v>
      </c>
      <c r="H1312" s="36">
        <f t="shared" si="106"/>
        <v>18.239999999999998</v>
      </c>
      <c r="I1312" s="36">
        <f t="shared" si="104"/>
        <v>19195.59</v>
      </c>
      <c r="J1312" s="29" t="s">
        <v>3622</v>
      </c>
      <c r="K1312" s="37">
        <v>14.59</v>
      </c>
      <c r="M1312" s="38">
        <v>14.59</v>
      </c>
      <c r="N1312" s="39">
        <f t="shared" si="105"/>
        <v>0.25</v>
      </c>
      <c r="S1312" s="13">
        <v>1052.3900000000001</v>
      </c>
    </row>
    <row r="1313" spans="1:19" ht="22.5" x14ac:dyDescent="0.25">
      <c r="A1313" s="32" t="s">
        <v>1359</v>
      </c>
      <c r="B1313" s="33" t="s">
        <v>2214</v>
      </c>
      <c r="C1313" s="32" t="s">
        <v>1</v>
      </c>
      <c r="D1313" s="32" t="s">
        <v>2998</v>
      </c>
      <c r="E1313" s="34">
        <f t="shared" si="103"/>
        <v>495</v>
      </c>
      <c r="F1313" s="35" t="s">
        <v>23</v>
      </c>
      <c r="G1313" s="34">
        <f t="shared" si="107"/>
        <v>12.65</v>
      </c>
      <c r="H1313" s="36">
        <f t="shared" si="106"/>
        <v>15.81</v>
      </c>
      <c r="I1313" s="36">
        <f t="shared" si="104"/>
        <v>7825.95</v>
      </c>
      <c r="J1313" s="29" t="s">
        <v>3622</v>
      </c>
      <c r="K1313" s="37">
        <v>12.65</v>
      </c>
      <c r="M1313" s="38">
        <v>12.65</v>
      </c>
      <c r="N1313" s="39">
        <f t="shared" si="105"/>
        <v>0.25</v>
      </c>
      <c r="S1313" s="13">
        <v>495</v>
      </c>
    </row>
    <row r="1314" spans="1:19" ht="22.5" x14ac:dyDescent="0.25">
      <c r="A1314" s="32" t="s">
        <v>1360</v>
      </c>
      <c r="B1314" s="33" t="s">
        <v>2215</v>
      </c>
      <c r="C1314" s="32" t="s">
        <v>1</v>
      </c>
      <c r="D1314" s="32" t="s">
        <v>2999</v>
      </c>
      <c r="E1314" s="34">
        <f t="shared" si="103"/>
        <v>908</v>
      </c>
      <c r="F1314" s="35" t="s">
        <v>23</v>
      </c>
      <c r="G1314" s="34">
        <f t="shared" si="107"/>
        <v>11.7</v>
      </c>
      <c r="H1314" s="36">
        <f t="shared" si="106"/>
        <v>14.63</v>
      </c>
      <c r="I1314" s="36">
        <f t="shared" si="104"/>
        <v>13284.04</v>
      </c>
      <c r="J1314" s="29" t="s">
        <v>3622</v>
      </c>
      <c r="K1314" s="37">
        <v>11.7</v>
      </c>
      <c r="M1314" s="38">
        <v>11.7</v>
      </c>
      <c r="N1314" s="39">
        <f t="shared" si="105"/>
        <v>0.25</v>
      </c>
      <c r="S1314" s="13">
        <v>908</v>
      </c>
    </row>
    <row r="1315" spans="1:19" ht="22.5" x14ac:dyDescent="0.25">
      <c r="A1315" s="32" t="s">
        <v>1361</v>
      </c>
      <c r="B1315" s="33" t="s">
        <v>2500</v>
      </c>
      <c r="C1315" s="32" t="s">
        <v>1</v>
      </c>
      <c r="D1315" s="32" t="s">
        <v>3282</v>
      </c>
      <c r="E1315" s="34">
        <f t="shared" si="103"/>
        <v>186</v>
      </c>
      <c r="F1315" s="35" t="s">
        <v>23</v>
      </c>
      <c r="G1315" s="34">
        <f t="shared" si="107"/>
        <v>10.34</v>
      </c>
      <c r="H1315" s="36">
        <f t="shared" si="106"/>
        <v>12.93</v>
      </c>
      <c r="I1315" s="36">
        <f t="shared" si="104"/>
        <v>2404.98</v>
      </c>
      <c r="J1315" s="29" t="s">
        <v>3622</v>
      </c>
      <c r="K1315" s="37">
        <v>10.34</v>
      </c>
      <c r="M1315" s="38">
        <v>10.34</v>
      </c>
      <c r="N1315" s="39">
        <f t="shared" si="105"/>
        <v>0.25</v>
      </c>
      <c r="S1315" s="13">
        <v>186</v>
      </c>
    </row>
    <row r="1316" spans="1:19" ht="22.5" x14ac:dyDescent="0.25">
      <c r="A1316" s="32" t="s">
        <v>1362</v>
      </c>
      <c r="B1316" s="33" t="s">
        <v>2648</v>
      </c>
      <c r="C1316" s="32" t="s">
        <v>1</v>
      </c>
      <c r="D1316" s="32" t="s">
        <v>3427</v>
      </c>
      <c r="E1316" s="34">
        <f t="shared" ref="E1316:E1379" si="108">S1316</f>
        <v>67.77</v>
      </c>
      <c r="F1316" s="35" t="s">
        <v>18</v>
      </c>
      <c r="G1316" s="34">
        <f t="shared" si="107"/>
        <v>32.58</v>
      </c>
      <c r="H1316" s="36">
        <f t="shared" si="106"/>
        <v>40.729999999999997</v>
      </c>
      <c r="I1316" s="36">
        <f t="shared" si="104"/>
        <v>2760.27</v>
      </c>
      <c r="J1316" s="29" t="s">
        <v>3622</v>
      </c>
      <c r="K1316" s="37">
        <v>32.58</v>
      </c>
      <c r="M1316" s="38">
        <v>32.58</v>
      </c>
      <c r="N1316" s="39">
        <f t="shared" si="105"/>
        <v>0.25</v>
      </c>
      <c r="S1316" s="13">
        <v>67.77</v>
      </c>
    </row>
    <row r="1317" spans="1:19" ht="22.5" x14ac:dyDescent="0.25">
      <c r="A1317" s="32" t="s">
        <v>1363</v>
      </c>
      <c r="B1317" s="33" t="s">
        <v>2205</v>
      </c>
      <c r="C1317" s="32" t="s">
        <v>2930</v>
      </c>
      <c r="D1317" s="32" t="s">
        <v>2989</v>
      </c>
      <c r="E1317" s="34">
        <f t="shared" si="108"/>
        <v>58.23</v>
      </c>
      <c r="F1317" s="35" t="s">
        <v>19</v>
      </c>
      <c r="G1317" s="34">
        <f t="shared" si="107"/>
        <v>732.85</v>
      </c>
      <c r="H1317" s="36">
        <f t="shared" si="106"/>
        <v>916.06</v>
      </c>
      <c r="I1317" s="36">
        <f t="shared" si="104"/>
        <v>53342.17</v>
      </c>
      <c r="J1317" s="29" t="s">
        <v>3622</v>
      </c>
      <c r="K1317" s="37">
        <v>732.85</v>
      </c>
      <c r="M1317" s="38">
        <v>732.85</v>
      </c>
      <c r="N1317" s="39">
        <f t="shared" si="105"/>
        <v>0.25</v>
      </c>
      <c r="S1317" s="13">
        <v>58.23</v>
      </c>
    </row>
    <row r="1318" spans="1:19" ht="22.5" x14ac:dyDescent="0.25">
      <c r="A1318" s="32" t="s">
        <v>1364</v>
      </c>
      <c r="B1318" s="33" t="s">
        <v>2650</v>
      </c>
      <c r="C1318" s="32" t="s">
        <v>2930</v>
      </c>
      <c r="D1318" s="32" t="s">
        <v>3429</v>
      </c>
      <c r="E1318" s="34">
        <f t="shared" si="108"/>
        <v>1386.26</v>
      </c>
      <c r="F1318" s="35" t="s">
        <v>23</v>
      </c>
      <c r="G1318" s="34">
        <f t="shared" si="107"/>
        <v>16.73</v>
      </c>
      <c r="H1318" s="36">
        <f t="shared" si="106"/>
        <v>20.91</v>
      </c>
      <c r="I1318" s="36">
        <f t="shared" si="104"/>
        <v>28986.7</v>
      </c>
      <c r="J1318" s="29" t="s">
        <v>3622</v>
      </c>
      <c r="K1318" s="37">
        <v>16.73</v>
      </c>
      <c r="M1318" s="38">
        <v>16.73</v>
      </c>
      <c r="N1318" s="39">
        <f t="shared" si="105"/>
        <v>0.25</v>
      </c>
      <c r="S1318" s="13">
        <v>1386.26</v>
      </c>
    </row>
    <row r="1319" spans="1:19" ht="22.5" x14ac:dyDescent="0.25">
      <c r="A1319" s="32" t="s">
        <v>1365</v>
      </c>
      <c r="B1319" s="33" t="s">
        <v>2499</v>
      </c>
      <c r="C1319" s="32" t="s">
        <v>1</v>
      </c>
      <c r="D1319" s="32" t="s">
        <v>3281</v>
      </c>
      <c r="E1319" s="34">
        <f t="shared" si="108"/>
        <v>329.4</v>
      </c>
      <c r="F1319" s="35" t="s">
        <v>18</v>
      </c>
      <c r="G1319" s="34">
        <f t="shared" si="107"/>
        <v>42.35</v>
      </c>
      <c r="H1319" s="36">
        <f t="shared" si="106"/>
        <v>52.94</v>
      </c>
      <c r="I1319" s="36">
        <f t="shared" si="104"/>
        <v>17438.439999999999</v>
      </c>
      <c r="J1319" s="29" t="s">
        <v>3622</v>
      </c>
      <c r="K1319" s="37">
        <v>42.35</v>
      </c>
      <c r="M1319" s="38">
        <v>42.35</v>
      </c>
      <c r="N1319" s="39">
        <f t="shared" si="105"/>
        <v>0.25</v>
      </c>
      <c r="S1319" s="13">
        <v>329.4</v>
      </c>
    </row>
    <row r="1320" spans="1:19" ht="22.5" x14ac:dyDescent="0.25">
      <c r="A1320" s="32" t="s">
        <v>1366</v>
      </c>
      <c r="B1320" s="33" t="s">
        <v>2651</v>
      </c>
      <c r="C1320" s="32" t="s">
        <v>1</v>
      </c>
      <c r="D1320" s="32" t="s">
        <v>3430</v>
      </c>
      <c r="E1320" s="34">
        <f t="shared" si="108"/>
        <v>989</v>
      </c>
      <c r="F1320" s="35" t="s">
        <v>23</v>
      </c>
      <c r="G1320" s="34">
        <f t="shared" si="107"/>
        <v>13.85</v>
      </c>
      <c r="H1320" s="36">
        <f t="shared" si="106"/>
        <v>17.309999999999999</v>
      </c>
      <c r="I1320" s="36">
        <f t="shared" si="104"/>
        <v>17119.59</v>
      </c>
      <c r="J1320" s="29" t="s">
        <v>3622</v>
      </c>
      <c r="K1320" s="37">
        <v>13.85</v>
      </c>
      <c r="M1320" s="38">
        <v>13.85</v>
      </c>
      <c r="N1320" s="39">
        <f t="shared" si="105"/>
        <v>0.25</v>
      </c>
      <c r="S1320" s="13">
        <v>989</v>
      </c>
    </row>
    <row r="1321" spans="1:19" ht="22.5" x14ac:dyDescent="0.25">
      <c r="A1321" s="32" t="s">
        <v>1367</v>
      </c>
      <c r="B1321" s="33" t="s">
        <v>2652</v>
      </c>
      <c r="C1321" s="32" t="s">
        <v>1</v>
      </c>
      <c r="D1321" s="32" t="s">
        <v>3431</v>
      </c>
      <c r="E1321" s="34">
        <f t="shared" si="108"/>
        <v>75</v>
      </c>
      <c r="F1321" s="35" t="s">
        <v>23</v>
      </c>
      <c r="G1321" s="34">
        <f t="shared" si="107"/>
        <v>11.96</v>
      </c>
      <c r="H1321" s="36">
        <f t="shared" si="106"/>
        <v>14.95</v>
      </c>
      <c r="I1321" s="36">
        <f t="shared" si="104"/>
        <v>1121.25</v>
      </c>
      <c r="J1321" s="29" t="s">
        <v>3622</v>
      </c>
      <c r="K1321" s="37">
        <v>11.96</v>
      </c>
      <c r="M1321" s="38">
        <v>11.96</v>
      </c>
      <c r="N1321" s="39">
        <f t="shared" si="105"/>
        <v>0.25</v>
      </c>
      <c r="S1321" s="13">
        <v>75</v>
      </c>
    </row>
    <row r="1322" spans="1:19" ht="22.5" x14ac:dyDescent="0.25">
      <c r="A1322" s="32" t="s">
        <v>1368</v>
      </c>
      <c r="B1322" s="33" t="s">
        <v>2653</v>
      </c>
      <c r="C1322" s="32" t="s">
        <v>1</v>
      </c>
      <c r="D1322" s="32" t="s">
        <v>3432</v>
      </c>
      <c r="E1322" s="34">
        <f t="shared" si="108"/>
        <v>2344</v>
      </c>
      <c r="F1322" s="35" t="s">
        <v>23</v>
      </c>
      <c r="G1322" s="34">
        <f t="shared" si="107"/>
        <v>9.77</v>
      </c>
      <c r="H1322" s="36">
        <f t="shared" si="106"/>
        <v>12.21</v>
      </c>
      <c r="I1322" s="36">
        <f t="shared" si="104"/>
        <v>28620.240000000002</v>
      </c>
      <c r="J1322" s="29" t="s">
        <v>3622</v>
      </c>
      <c r="K1322" s="37">
        <v>9.77</v>
      </c>
      <c r="M1322" s="38">
        <v>9.77</v>
      </c>
      <c r="N1322" s="39">
        <f t="shared" si="105"/>
        <v>0.25</v>
      </c>
      <c r="S1322" s="13">
        <v>2344</v>
      </c>
    </row>
    <row r="1323" spans="1:19" ht="22.5" x14ac:dyDescent="0.25">
      <c r="A1323" s="32" t="s">
        <v>1369</v>
      </c>
      <c r="B1323" s="33" t="s">
        <v>2648</v>
      </c>
      <c r="C1323" s="32" t="s">
        <v>1</v>
      </c>
      <c r="D1323" s="32" t="s">
        <v>3427</v>
      </c>
      <c r="E1323" s="34">
        <f t="shared" si="108"/>
        <v>329.4</v>
      </c>
      <c r="F1323" s="35" t="s">
        <v>18</v>
      </c>
      <c r="G1323" s="34">
        <f t="shared" si="107"/>
        <v>32.58</v>
      </c>
      <c r="H1323" s="36">
        <f t="shared" si="106"/>
        <v>40.729999999999997</v>
      </c>
      <c r="I1323" s="36">
        <f t="shared" si="104"/>
        <v>13416.46</v>
      </c>
      <c r="J1323" s="29" t="s">
        <v>3622</v>
      </c>
      <c r="K1323" s="37">
        <v>32.58</v>
      </c>
      <c r="M1323" s="38">
        <v>32.58</v>
      </c>
      <c r="N1323" s="39">
        <f t="shared" si="105"/>
        <v>0.25</v>
      </c>
      <c r="S1323" s="13">
        <v>329.4</v>
      </c>
    </row>
    <row r="1324" spans="1:19" ht="22.5" x14ac:dyDescent="0.25">
      <c r="A1324" s="32" t="s">
        <v>1370</v>
      </c>
      <c r="B1324" s="33" t="s">
        <v>2205</v>
      </c>
      <c r="C1324" s="32" t="s">
        <v>2930</v>
      </c>
      <c r="D1324" s="32" t="s">
        <v>2989</v>
      </c>
      <c r="E1324" s="34">
        <f t="shared" si="108"/>
        <v>32.94</v>
      </c>
      <c r="F1324" s="35" t="s">
        <v>19</v>
      </c>
      <c r="G1324" s="34">
        <f t="shared" si="107"/>
        <v>732.85</v>
      </c>
      <c r="H1324" s="36">
        <f t="shared" si="106"/>
        <v>916.06</v>
      </c>
      <c r="I1324" s="36">
        <f t="shared" si="104"/>
        <v>30175.02</v>
      </c>
      <c r="J1324" s="29" t="s">
        <v>3622</v>
      </c>
      <c r="K1324" s="37">
        <v>732.85</v>
      </c>
      <c r="M1324" s="38">
        <v>732.85</v>
      </c>
      <c r="N1324" s="39">
        <f t="shared" si="105"/>
        <v>0.25</v>
      </c>
      <c r="S1324" s="13">
        <v>32.94</v>
      </c>
    </row>
    <row r="1325" spans="1:19" ht="56.25" x14ac:dyDescent="0.25">
      <c r="A1325" s="32" t="s">
        <v>1371</v>
      </c>
      <c r="B1325" s="33" t="s">
        <v>2552</v>
      </c>
      <c r="C1325" s="32" t="s">
        <v>2930</v>
      </c>
      <c r="D1325" s="32" t="s">
        <v>3333</v>
      </c>
      <c r="E1325" s="34">
        <f t="shared" si="108"/>
        <v>2</v>
      </c>
      <c r="F1325" s="35" t="s">
        <v>22</v>
      </c>
      <c r="G1325" s="34">
        <f t="shared" si="107"/>
        <v>925.64</v>
      </c>
      <c r="H1325" s="36">
        <f t="shared" si="106"/>
        <v>1157.05</v>
      </c>
      <c r="I1325" s="36">
        <f t="shared" si="104"/>
        <v>2314.1</v>
      </c>
      <c r="J1325" s="29" t="s">
        <v>3622</v>
      </c>
      <c r="K1325" s="37">
        <v>925.64</v>
      </c>
      <c r="M1325" s="38">
        <v>925.64</v>
      </c>
      <c r="N1325" s="39">
        <f t="shared" si="105"/>
        <v>0.25</v>
      </c>
      <c r="S1325" s="13">
        <v>2</v>
      </c>
    </row>
    <row r="1326" spans="1:19" x14ac:dyDescent="0.25">
      <c r="A1326" s="32" t="s">
        <v>1372</v>
      </c>
      <c r="B1326" s="33" t="s">
        <v>2654</v>
      </c>
      <c r="C1326" s="32" t="s">
        <v>2930</v>
      </c>
      <c r="D1326" s="32" t="s">
        <v>3433</v>
      </c>
      <c r="E1326" s="34">
        <f t="shared" si="108"/>
        <v>1</v>
      </c>
      <c r="F1326" s="35" t="s">
        <v>18</v>
      </c>
      <c r="G1326" s="34">
        <f t="shared" si="107"/>
        <v>637.07000000000005</v>
      </c>
      <c r="H1326" s="36">
        <f t="shared" si="106"/>
        <v>796.34</v>
      </c>
      <c r="I1326" s="36">
        <f t="shared" si="104"/>
        <v>796.34</v>
      </c>
      <c r="J1326" s="29" t="s">
        <v>3622</v>
      </c>
      <c r="K1326" s="37">
        <v>637.07000000000005</v>
      </c>
      <c r="M1326" s="38">
        <v>637.07000000000005</v>
      </c>
      <c r="N1326" s="39">
        <f t="shared" si="105"/>
        <v>0.25</v>
      </c>
      <c r="S1326" s="13">
        <v>1</v>
      </c>
    </row>
    <row r="1327" spans="1:19" ht="22.5" x14ac:dyDescent="0.25">
      <c r="A1327" s="32" t="s">
        <v>1373</v>
      </c>
      <c r="B1327" s="33" t="s">
        <v>2648</v>
      </c>
      <c r="C1327" s="32" t="s">
        <v>1</v>
      </c>
      <c r="D1327" s="32" t="s">
        <v>3427</v>
      </c>
      <c r="E1327" s="34">
        <f t="shared" si="108"/>
        <v>1321</v>
      </c>
      <c r="F1327" s="35" t="s">
        <v>18</v>
      </c>
      <c r="G1327" s="34">
        <f t="shared" si="107"/>
        <v>32.58</v>
      </c>
      <c r="H1327" s="36">
        <f t="shared" si="106"/>
        <v>40.729999999999997</v>
      </c>
      <c r="I1327" s="36">
        <f t="shared" si="104"/>
        <v>53804.33</v>
      </c>
      <c r="J1327" s="29" t="s">
        <v>3622</v>
      </c>
      <c r="K1327" s="37">
        <v>32.58</v>
      </c>
      <c r="M1327" s="38">
        <v>32.58</v>
      </c>
      <c r="N1327" s="39">
        <f t="shared" si="105"/>
        <v>0.25</v>
      </c>
      <c r="S1327" s="13">
        <v>1321</v>
      </c>
    </row>
    <row r="1328" spans="1:19" ht="22.5" x14ac:dyDescent="0.25">
      <c r="A1328" s="32" t="s">
        <v>1374</v>
      </c>
      <c r="B1328" s="33" t="s">
        <v>2244</v>
      </c>
      <c r="C1328" s="32" t="s">
        <v>1</v>
      </c>
      <c r="D1328" s="32" t="s">
        <v>3028</v>
      </c>
      <c r="E1328" s="34">
        <f t="shared" si="108"/>
        <v>36.42</v>
      </c>
      <c r="F1328" s="35" t="s">
        <v>18</v>
      </c>
      <c r="G1328" s="34">
        <f t="shared" si="107"/>
        <v>120.36</v>
      </c>
      <c r="H1328" s="36">
        <f t="shared" si="106"/>
        <v>150.44999999999999</v>
      </c>
      <c r="I1328" s="36">
        <f t="shared" si="104"/>
        <v>5479.39</v>
      </c>
      <c r="J1328" s="29" t="s">
        <v>3622</v>
      </c>
      <c r="K1328" s="37">
        <v>120.36</v>
      </c>
      <c r="M1328" s="38">
        <v>120.36</v>
      </c>
      <c r="N1328" s="39">
        <f t="shared" si="105"/>
        <v>0.25</v>
      </c>
      <c r="S1328" s="13">
        <v>36.42</v>
      </c>
    </row>
    <row r="1329" spans="1:19" ht="22.5" x14ac:dyDescent="0.25">
      <c r="A1329" s="32" t="s">
        <v>1375</v>
      </c>
      <c r="B1329" s="33" t="s">
        <v>2244</v>
      </c>
      <c r="C1329" s="32" t="s">
        <v>1</v>
      </c>
      <c r="D1329" s="32" t="s">
        <v>3028</v>
      </c>
      <c r="E1329" s="34">
        <f t="shared" si="108"/>
        <v>55.88</v>
      </c>
      <c r="F1329" s="35" t="s">
        <v>18</v>
      </c>
      <c r="G1329" s="34">
        <f t="shared" si="107"/>
        <v>120.36</v>
      </c>
      <c r="H1329" s="36">
        <f t="shared" si="106"/>
        <v>150.44999999999999</v>
      </c>
      <c r="I1329" s="36">
        <f t="shared" si="104"/>
        <v>8407.15</v>
      </c>
      <c r="J1329" s="29" t="s">
        <v>3622</v>
      </c>
      <c r="K1329" s="37">
        <v>120.36</v>
      </c>
      <c r="M1329" s="38">
        <v>120.36</v>
      </c>
      <c r="N1329" s="39">
        <f t="shared" si="105"/>
        <v>0.25</v>
      </c>
      <c r="S1329" s="13">
        <v>55.88</v>
      </c>
    </row>
    <row r="1330" spans="1:19" ht="33.75" x14ac:dyDescent="0.25">
      <c r="A1330" s="32" t="s">
        <v>1376</v>
      </c>
      <c r="B1330" s="33" t="s">
        <v>2655</v>
      </c>
      <c r="C1330" s="32" t="s">
        <v>1</v>
      </c>
      <c r="D1330" s="32" t="s">
        <v>3434</v>
      </c>
      <c r="E1330" s="34">
        <f t="shared" si="108"/>
        <v>2.48</v>
      </c>
      <c r="F1330" s="35" t="s">
        <v>24</v>
      </c>
      <c r="G1330" s="34">
        <f t="shared" si="107"/>
        <v>535.54999999999995</v>
      </c>
      <c r="H1330" s="36">
        <f t="shared" si="106"/>
        <v>669.44</v>
      </c>
      <c r="I1330" s="36">
        <f t="shared" si="104"/>
        <v>1660.21</v>
      </c>
      <c r="J1330" s="29" t="s">
        <v>3622</v>
      </c>
      <c r="K1330" s="37">
        <v>535.54999999999995</v>
      </c>
      <c r="M1330" s="38">
        <v>535.54999999999995</v>
      </c>
      <c r="N1330" s="39">
        <f t="shared" si="105"/>
        <v>0.25</v>
      </c>
      <c r="S1330" s="13">
        <v>2.48</v>
      </c>
    </row>
    <row r="1331" spans="1:19" x14ac:dyDescent="0.25">
      <c r="A1331" s="32" t="s">
        <v>1377</v>
      </c>
      <c r="B1331" s="33" t="s">
        <v>2656</v>
      </c>
      <c r="C1331" s="32" t="s">
        <v>1</v>
      </c>
      <c r="D1331" s="32" t="s">
        <v>3435</v>
      </c>
      <c r="E1331" s="34">
        <f t="shared" si="108"/>
        <v>2.2999999999999998</v>
      </c>
      <c r="F1331" s="35" t="s">
        <v>24</v>
      </c>
      <c r="G1331" s="34">
        <f t="shared" si="107"/>
        <v>120.93</v>
      </c>
      <c r="H1331" s="36">
        <f t="shared" si="106"/>
        <v>151.16</v>
      </c>
      <c r="I1331" s="36">
        <f t="shared" si="104"/>
        <v>347.67</v>
      </c>
      <c r="J1331" s="29" t="s">
        <v>3622</v>
      </c>
      <c r="K1331" s="37">
        <v>120.93</v>
      </c>
      <c r="M1331" s="38">
        <v>120.93</v>
      </c>
      <c r="N1331" s="39">
        <f t="shared" si="105"/>
        <v>0.25</v>
      </c>
      <c r="S1331" s="13">
        <v>2.2999999999999998</v>
      </c>
    </row>
    <row r="1332" spans="1:19" x14ac:dyDescent="0.25">
      <c r="A1332" s="32" t="s">
        <v>1378</v>
      </c>
      <c r="B1332" s="33" t="s">
        <v>2657</v>
      </c>
      <c r="C1332" s="32" t="s">
        <v>2930</v>
      </c>
      <c r="D1332" s="32" t="s">
        <v>3436</v>
      </c>
      <c r="E1332" s="34">
        <f t="shared" si="108"/>
        <v>2.1</v>
      </c>
      <c r="F1332" s="35" t="s">
        <v>24</v>
      </c>
      <c r="G1332" s="34">
        <f t="shared" si="107"/>
        <v>268.49</v>
      </c>
      <c r="H1332" s="36">
        <f t="shared" si="106"/>
        <v>335.61</v>
      </c>
      <c r="I1332" s="36">
        <f t="shared" si="104"/>
        <v>704.78</v>
      </c>
      <c r="J1332" s="29" t="s">
        <v>3622</v>
      </c>
      <c r="K1332" s="37">
        <v>268.49</v>
      </c>
      <c r="M1332" s="38">
        <v>268.49</v>
      </c>
      <c r="N1332" s="39">
        <f t="shared" si="105"/>
        <v>0.25</v>
      </c>
      <c r="S1332" s="13">
        <v>2.1</v>
      </c>
    </row>
    <row r="1333" spans="1:19" x14ac:dyDescent="0.25">
      <c r="A1333" s="32" t="s">
        <v>1379</v>
      </c>
      <c r="B1333" s="33" t="s">
        <v>2658</v>
      </c>
      <c r="C1333" s="32" t="s">
        <v>2930</v>
      </c>
      <c r="D1333" s="32" t="s">
        <v>3437</v>
      </c>
      <c r="E1333" s="34">
        <f t="shared" si="108"/>
        <v>2</v>
      </c>
      <c r="F1333" s="35" t="s">
        <v>22</v>
      </c>
      <c r="G1333" s="34">
        <f t="shared" si="107"/>
        <v>196.27</v>
      </c>
      <c r="H1333" s="36">
        <f t="shared" si="106"/>
        <v>245.34</v>
      </c>
      <c r="I1333" s="36">
        <f t="shared" si="104"/>
        <v>490.68</v>
      </c>
      <c r="J1333" s="29" t="s">
        <v>3622</v>
      </c>
      <c r="K1333" s="37">
        <v>196.27</v>
      </c>
      <c r="M1333" s="38">
        <v>196.27</v>
      </c>
      <c r="N1333" s="39">
        <f t="shared" si="105"/>
        <v>0.25</v>
      </c>
      <c r="S1333" s="13">
        <v>2</v>
      </c>
    </row>
    <row r="1334" spans="1:19" ht="45" x14ac:dyDescent="0.25">
      <c r="A1334" s="32" t="s">
        <v>1380</v>
      </c>
      <c r="B1334" s="33" t="s">
        <v>2551</v>
      </c>
      <c r="C1334" s="32" t="s">
        <v>1</v>
      </c>
      <c r="D1334" s="32" t="s">
        <v>3332</v>
      </c>
      <c r="E1334" s="34">
        <f t="shared" si="108"/>
        <v>238.37</v>
      </c>
      <c r="F1334" s="35" t="s">
        <v>18</v>
      </c>
      <c r="G1334" s="34">
        <f t="shared" si="107"/>
        <v>185.21</v>
      </c>
      <c r="H1334" s="36">
        <f t="shared" si="106"/>
        <v>231.51</v>
      </c>
      <c r="I1334" s="36">
        <f t="shared" si="104"/>
        <v>55185.04</v>
      </c>
      <c r="J1334" s="29" t="s">
        <v>3622</v>
      </c>
      <c r="K1334" s="37">
        <v>185.21</v>
      </c>
      <c r="M1334" s="38">
        <v>185.21</v>
      </c>
      <c r="N1334" s="39">
        <f t="shared" si="105"/>
        <v>0.25</v>
      </c>
      <c r="S1334" s="13">
        <v>238.37</v>
      </c>
    </row>
    <row r="1335" spans="1:19" x14ac:dyDescent="0.25">
      <c r="A1335" s="32" t="s">
        <v>1381</v>
      </c>
      <c r="B1335" s="33" t="s">
        <v>2330</v>
      </c>
      <c r="C1335" s="32" t="s">
        <v>2930</v>
      </c>
      <c r="D1335" s="32" t="s">
        <v>3114</v>
      </c>
      <c r="E1335" s="34">
        <f t="shared" si="108"/>
        <v>1</v>
      </c>
      <c r="F1335" s="35" t="s">
        <v>22</v>
      </c>
      <c r="G1335" s="34">
        <f t="shared" si="107"/>
        <v>34.619999999999997</v>
      </c>
      <c r="H1335" s="36">
        <f t="shared" si="106"/>
        <v>43.28</v>
      </c>
      <c r="I1335" s="36">
        <f t="shared" si="104"/>
        <v>43.28</v>
      </c>
      <c r="J1335" s="29" t="s">
        <v>3622</v>
      </c>
      <c r="K1335" s="37">
        <v>34.619999999999997</v>
      </c>
      <c r="M1335" s="38">
        <v>34.619999999999997</v>
      </c>
      <c r="N1335" s="39">
        <f t="shared" si="105"/>
        <v>0.25</v>
      </c>
      <c r="S1335" s="13">
        <v>1</v>
      </c>
    </row>
    <row r="1336" spans="1:19" x14ac:dyDescent="0.25">
      <c r="A1336" s="32" t="s">
        <v>1382</v>
      </c>
      <c r="B1336" s="33" t="s">
        <v>2331</v>
      </c>
      <c r="C1336" s="32" t="s">
        <v>2930</v>
      </c>
      <c r="D1336" s="32" t="s">
        <v>3115</v>
      </c>
      <c r="E1336" s="34">
        <f t="shared" si="108"/>
        <v>1</v>
      </c>
      <c r="F1336" s="35" t="s">
        <v>22</v>
      </c>
      <c r="G1336" s="34">
        <f t="shared" si="107"/>
        <v>36.1</v>
      </c>
      <c r="H1336" s="36">
        <f t="shared" si="106"/>
        <v>45.13</v>
      </c>
      <c r="I1336" s="36">
        <f t="shared" si="104"/>
        <v>45.13</v>
      </c>
      <c r="J1336" s="29" t="s">
        <v>3622</v>
      </c>
      <c r="K1336" s="37">
        <v>36.1</v>
      </c>
      <c r="M1336" s="38">
        <v>36.1</v>
      </c>
      <c r="N1336" s="39">
        <f t="shared" si="105"/>
        <v>0.25</v>
      </c>
      <c r="S1336" s="13">
        <v>1</v>
      </c>
    </row>
    <row r="1337" spans="1:19" ht="22.5" x14ac:dyDescent="0.25">
      <c r="A1337" s="32" t="s">
        <v>1383</v>
      </c>
      <c r="B1337" s="33" t="s">
        <v>2332</v>
      </c>
      <c r="C1337" s="32" t="s">
        <v>1</v>
      </c>
      <c r="D1337" s="32" t="s">
        <v>3116</v>
      </c>
      <c r="E1337" s="34">
        <f t="shared" si="108"/>
        <v>1</v>
      </c>
      <c r="F1337" s="35" t="s">
        <v>22</v>
      </c>
      <c r="G1337" s="34">
        <f t="shared" si="107"/>
        <v>545.65</v>
      </c>
      <c r="H1337" s="36">
        <f>ROUND(G1337*(1+I$6),2)</f>
        <v>637.32000000000005</v>
      </c>
      <c r="I1337" s="36">
        <f t="shared" si="104"/>
        <v>637.32000000000005</v>
      </c>
      <c r="J1337" s="29" t="s">
        <v>3619</v>
      </c>
      <c r="K1337" s="37">
        <v>545.65</v>
      </c>
      <c r="M1337" s="38">
        <v>545.65</v>
      </c>
      <c r="N1337" s="39">
        <f t="shared" si="105"/>
        <v>0.16799999999999993</v>
      </c>
      <c r="S1337" s="13">
        <v>1</v>
      </c>
    </row>
    <row r="1338" spans="1:19" ht="22.5" x14ac:dyDescent="0.25">
      <c r="A1338" s="32" t="s">
        <v>1384</v>
      </c>
      <c r="B1338" s="33" t="s">
        <v>2337</v>
      </c>
      <c r="C1338" s="32" t="s">
        <v>2930</v>
      </c>
      <c r="D1338" s="32" t="s">
        <v>3121</v>
      </c>
      <c r="E1338" s="34">
        <f t="shared" si="108"/>
        <v>1</v>
      </c>
      <c r="F1338" s="35" t="s">
        <v>22</v>
      </c>
      <c r="G1338" s="34">
        <f t="shared" si="107"/>
        <v>18</v>
      </c>
      <c r="H1338" s="36">
        <f t="shared" si="106"/>
        <v>22.5</v>
      </c>
      <c r="I1338" s="36">
        <f t="shared" si="104"/>
        <v>22.5</v>
      </c>
      <c r="J1338" s="29" t="s">
        <v>3622</v>
      </c>
      <c r="K1338" s="37">
        <v>18</v>
      </c>
      <c r="M1338" s="38">
        <v>18</v>
      </c>
      <c r="N1338" s="39">
        <f t="shared" si="105"/>
        <v>0.25</v>
      </c>
      <c r="S1338" s="13">
        <v>1</v>
      </c>
    </row>
    <row r="1339" spans="1:19" ht="22.5" x14ac:dyDescent="0.25">
      <c r="A1339" s="32" t="s">
        <v>1385</v>
      </c>
      <c r="B1339" s="33" t="s">
        <v>2336</v>
      </c>
      <c r="C1339" s="32" t="s">
        <v>2930</v>
      </c>
      <c r="D1339" s="32" t="s">
        <v>3120</v>
      </c>
      <c r="E1339" s="34">
        <f t="shared" si="108"/>
        <v>8</v>
      </c>
      <c r="F1339" s="35" t="s">
        <v>22</v>
      </c>
      <c r="G1339" s="34">
        <f t="shared" si="107"/>
        <v>26.41</v>
      </c>
      <c r="H1339" s="36">
        <f t="shared" si="106"/>
        <v>33.01</v>
      </c>
      <c r="I1339" s="36">
        <f t="shared" si="104"/>
        <v>264.08</v>
      </c>
      <c r="J1339" s="29" t="s">
        <v>3622</v>
      </c>
      <c r="K1339" s="37">
        <v>26.41</v>
      </c>
      <c r="M1339" s="38">
        <v>26.41</v>
      </c>
      <c r="N1339" s="39">
        <f t="shared" si="105"/>
        <v>0.25</v>
      </c>
      <c r="S1339" s="13">
        <v>8</v>
      </c>
    </row>
    <row r="1340" spans="1:19" ht="22.5" x14ac:dyDescent="0.25">
      <c r="A1340" s="32" t="s">
        <v>1386</v>
      </c>
      <c r="B1340" s="33" t="s">
        <v>2339</v>
      </c>
      <c r="C1340" s="32" t="s">
        <v>2930</v>
      </c>
      <c r="D1340" s="32" t="s">
        <v>3123</v>
      </c>
      <c r="E1340" s="34">
        <f t="shared" si="108"/>
        <v>2</v>
      </c>
      <c r="F1340" s="35" t="s">
        <v>22</v>
      </c>
      <c r="G1340" s="34">
        <f t="shared" si="107"/>
        <v>26.41</v>
      </c>
      <c r="H1340" s="36">
        <f t="shared" si="106"/>
        <v>33.01</v>
      </c>
      <c r="I1340" s="36">
        <f t="shared" si="104"/>
        <v>66.02</v>
      </c>
      <c r="J1340" s="29" t="s">
        <v>3622</v>
      </c>
      <c r="K1340" s="37">
        <v>26.41</v>
      </c>
      <c r="M1340" s="38">
        <v>26.41</v>
      </c>
      <c r="N1340" s="39">
        <f t="shared" si="105"/>
        <v>0.25</v>
      </c>
      <c r="S1340" s="13">
        <v>2</v>
      </c>
    </row>
    <row r="1341" spans="1:19" ht="22.5" x14ac:dyDescent="0.25">
      <c r="A1341" s="32" t="s">
        <v>1387</v>
      </c>
      <c r="B1341" s="33" t="s">
        <v>2247</v>
      </c>
      <c r="C1341" s="32" t="s">
        <v>1</v>
      </c>
      <c r="D1341" s="32" t="s">
        <v>3031</v>
      </c>
      <c r="E1341" s="34">
        <f t="shared" si="108"/>
        <v>0.22</v>
      </c>
      <c r="F1341" s="35" t="s">
        <v>24</v>
      </c>
      <c r="G1341" s="34">
        <f t="shared" si="107"/>
        <v>29.72</v>
      </c>
      <c r="H1341" s="36">
        <f t="shared" si="106"/>
        <v>37.15</v>
      </c>
      <c r="I1341" s="36">
        <f t="shared" si="104"/>
        <v>8.17</v>
      </c>
      <c r="J1341" s="29" t="s">
        <v>3622</v>
      </c>
      <c r="K1341" s="37">
        <v>29.72</v>
      </c>
      <c r="M1341" s="38">
        <v>29.72</v>
      </c>
      <c r="N1341" s="39">
        <f t="shared" si="105"/>
        <v>0.25</v>
      </c>
      <c r="S1341" s="13">
        <v>0.22</v>
      </c>
    </row>
    <row r="1342" spans="1:19" ht="22.5" x14ac:dyDescent="0.25">
      <c r="A1342" s="32" t="s">
        <v>1388</v>
      </c>
      <c r="B1342" s="33" t="s">
        <v>2659</v>
      </c>
      <c r="C1342" s="32" t="s">
        <v>1</v>
      </c>
      <c r="D1342" s="32" t="s">
        <v>3438</v>
      </c>
      <c r="E1342" s="34">
        <f t="shared" si="108"/>
        <v>278.5</v>
      </c>
      <c r="F1342" s="35" t="s">
        <v>24</v>
      </c>
      <c r="G1342" s="34">
        <f t="shared" si="107"/>
        <v>43.45</v>
      </c>
      <c r="H1342" s="36">
        <f t="shared" si="106"/>
        <v>54.31</v>
      </c>
      <c r="I1342" s="36">
        <f t="shared" si="104"/>
        <v>15125.34</v>
      </c>
      <c r="J1342" s="29" t="s">
        <v>3622</v>
      </c>
      <c r="K1342" s="37">
        <v>43.45</v>
      </c>
      <c r="M1342" s="38">
        <v>43.45</v>
      </c>
      <c r="N1342" s="39">
        <f t="shared" si="105"/>
        <v>0.25</v>
      </c>
      <c r="S1342" s="13">
        <v>278.5</v>
      </c>
    </row>
    <row r="1343" spans="1:19" ht="22.5" x14ac:dyDescent="0.25">
      <c r="A1343" s="32" t="s">
        <v>1389</v>
      </c>
      <c r="B1343" s="33" t="s">
        <v>2660</v>
      </c>
      <c r="C1343" s="32" t="s">
        <v>1</v>
      </c>
      <c r="D1343" s="32" t="s">
        <v>3439</v>
      </c>
      <c r="E1343" s="34">
        <f t="shared" si="108"/>
        <v>4.75</v>
      </c>
      <c r="F1343" s="35" t="s">
        <v>24</v>
      </c>
      <c r="G1343" s="34">
        <f t="shared" si="107"/>
        <v>113.68</v>
      </c>
      <c r="H1343" s="36">
        <f t="shared" si="106"/>
        <v>142.1</v>
      </c>
      <c r="I1343" s="36">
        <f t="shared" si="104"/>
        <v>674.98</v>
      </c>
      <c r="J1343" s="29" t="s">
        <v>3622</v>
      </c>
      <c r="K1343" s="37">
        <v>113.68</v>
      </c>
      <c r="M1343" s="38">
        <v>113.68</v>
      </c>
      <c r="N1343" s="39">
        <f t="shared" si="105"/>
        <v>0.25</v>
      </c>
      <c r="S1343" s="13">
        <v>4.75</v>
      </c>
    </row>
    <row r="1344" spans="1:19" ht="22.5" x14ac:dyDescent="0.25">
      <c r="A1344" s="32" t="s">
        <v>1390</v>
      </c>
      <c r="B1344" s="33" t="s">
        <v>2661</v>
      </c>
      <c r="C1344" s="32" t="s">
        <v>1</v>
      </c>
      <c r="D1344" s="32" t="s">
        <v>3440</v>
      </c>
      <c r="E1344" s="34">
        <f t="shared" si="108"/>
        <v>3</v>
      </c>
      <c r="F1344" s="35" t="s">
        <v>22</v>
      </c>
      <c r="G1344" s="34">
        <f t="shared" si="107"/>
        <v>173.78</v>
      </c>
      <c r="H1344" s="36">
        <f t="shared" si="106"/>
        <v>217.23</v>
      </c>
      <c r="I1344" s="36">
        <f t="shared" si="104"/>
        <v>651.69000000000005</v>
      </c>
      <c r="J1344" s="29" t="s">
        <v>3622</v>
      </c>
      <c r="K1344" s="37">
        <v>173.78</v>
      </c>
      <c r="M1344" s="38">
        <v>173.78</v>
      </c>
      <c r="N1344" s="39">
        <f t="shared" si="105"/>
        <v>0.25</v>
      </c>
      <c r="S1344" s="13">
        <v>3</v>
      </c>
    </row>
    <row r="1345" spans="1:19" ht="22.5" x14ac:dyDescent="0.25">
      <c r="A1345" s="32" t="s">
        <v>1391</v>
      </c>
      <c r="B1345" s="33" t="s">
        <v>2662</v>
      </c>
      <c r="C1345" s="32" t="s">
        <v>1</v>
      </c>
      <c r="D1345" s="32" t="s">
        <v>3441</v>
      </c>
      <c r="E1345" s="34">
        <f t="shared" si="108"/>
        <v>23</v>
      </c>
      <c r="F1345" s="35" t="s">
        <v>22</v>
      </c>
      <c r="G1345" s="34">
        <f t="shared" si="107"/>
        <v>74.19</v>
      </c>
      <c r="H1345" s="36">
        <f t="shared" si="106"/>
        <v>92.74</v>
      </c>
      <c r="I1345" s="36">
        <f t="shared" si="104"/>
        <v>2133.02</v>
      </c>
      <c r="J1345" s="29" t="s">
        <v>3622</v>
      </c>
      <c r="K1345" s="37">
        <v>74.19</v>
      </c>
      <c r="M1345" s="38">
        <v>74.19</v>
      </c>
      <c r="N1345" s="39">
        <f t="shared" si="105"/>
        <v>0.25</v>
      </c>
      <c r="S1345" s="13">
        <v>23</v>
      </c>
    </row>
    <row r="1346" spans="1:19" ht="22.5" x14ac:dyDescent="0.25">
      <c r="A1346" s="32" t="s">
        <v>1392</v>
      </c>
      <c r="B1346" s="33" t="s">
        <v>2663</v>
      </c>
      <c r="C1346" s="32" t="s">
        <v>1</v>
      </c>
      <c r="D1346" s="32" t="s">
        <v>3442</v>
      </c>
      <c r="E1346" s="34">
        <f t="shared" si="108"/>
        <v>2</v>
      </c>
      <c r="F1346" s="35" t="s">
        <v>22</v>
      </c>
      <c r="G1346" s="34">
        <f t="shared" si="107"/>
        <v>208.84</v>
      </c>
      <c r="H1346" s="36">
        <f t="shared" si="106"/>
        <v>261.05</v>
      </c>
      <c r="I1346" s="36">
        <f t="shared" si="104"/>
        <v>522.1</v>
      </c>
      <c r="J1346" s="29" t="s">
        <v>3622</v>
      </c>
      <c r="K1346" s="37">
        <v>208.84</v>
      </c>
      <c r="M1346" s="38">
        <v>208.84</v>
      </c>
      <c r="N1346" s="39">
        <f t="shared" si="105"/>
        <v>0.25</v>
      </c>
      <c r="S1346" s="13">
        <v>2</v>
      </c>
    </row>
    <row r="1347" spans="1:19" ht="22.5" x14ac:dyDescent="0.25">
      <c r="A1347" s="32" t="s">
        <v>1393</v>
      </c>
      <c r="B1347" s="33" t="s">
        <v>2664</v>
      </c>
      <c r="C1347" s="32" t="s">
        <v>2930</v>
      </c>
      <c r="D1347" s="32" t="s">
        <v>3443</v>
      </c>
      <c r="E1347" s="34">
        <f t="shared" si="108"/>
        <v>3</v>
      </c>
      <c r="F1347" s="35" t="s">
        <v>22</v>
      </c>
      <c r="G1347" s="34">
        <f t="shared" si="107"/>
        <v>785.64</v>
      </c>
      <c r="H1347" s="36">
        <f t="shared" si="106"/>
        <v>982.05</v>
      </c>
      <c r="I1347" s="36">
        <f t="shared" si="104"/>
        <v>2946.15</v>
      </c>
      <c r="J1347" s="29" t="s">
        <v>3622</v>
      </c>
      <c r="K1347" s="37">
        <v>785.64</v>
      </c>
      <c r="M1347" s="38">
        <v>785.64</v>
      </c>
      <c r="N1347" s="39">
        <f t="shared" si="105"/>
        <v>0.25</v>
      </c>
      <c r="S1347" s="13">
        <v>3</v>
      </c>
    </row>
    <row r="1348" spans="1:19" ht="22.5" x14ac:dyDescent="0.25">
      <c r="A1348" s="32" t="s">
        <v>1394</v>
      </c>
      <c r="B1348" s="33" t="s">
        <v>2665</v>
      </c>
      <c r="C1348" s="32" t="s">
        <v>2930</v>
      </c>
      <c r="D1348" s="32" t="s">
        <v>3444</v>
      </c>
      <c r="E1348" s="34">
        <f t="shared" si="108"/>
        <v>13</v>
      </c>
      <c r="F1348" s="35" t="s">
        <v>22</v>
      </c>
      <c r="G1348" s="34">
        <f t="shared" si="107"/>
        <v>267.27999999999997</v>
      </c>
      <c r="H1348" s="36">
        <f t="shared" si="106"/>
        <v>334.1</v>
      </c>
      <c r="I1348" s="36">
        <f t="shared" si="104"/>
        <v>4343.3</v>
      </c>
      <c r="J1348" s="29" t="s">
        <v>3622</v>
      </c>
      <c r="K1348" s="37">
        <v>267.27999999999997</v>
      </c>
      <c r="M1348" s="38">
        <v>267.27999999999997</v>
      </c>
      <c r="N1348" s="39">
        <f t="shared" si="105"/>
        <v>0.25</v>
      </c>
      <c r="S1348" s="13">
        <v>13</v>
      </c>
    </row>
    <row r="1349" spans="1:19" x14ac:dyDescent="0.25">
      <c r="A1349" s="32" t="s">
        <v>1395</v>
      </c>
      <c r="B1349" s="33" t="s">
        <v>2666</v>
      </c>
      <c r="C1349" s="32" t="s">
        <v>2930</v>
      </c>
      <c r="D1349" s="32" t="s">
        <v>3445</v>
      </c>
      <c r="E1349" s="34">
        <f t="shared" si="108"/>
        <v>10</v>
      </c>
      <c r="F1349" s="35" t="s">
        <v>22</v>
      </c>
      <c r="G1349" s="34">
        <f t="shared" si="107"/>
        <v>131.83000000000001</v>
      </c>
      <c r="H1349" s="36">
        <f t="shared" si="106"/>
        <v>164.79</v>
      </c>
      <c r="I1349" s="36">
        <f t="shared" si="104"/>
        <v>1647.9</v>
      </c>
      <c r="J1349" s="29" t="s">
        <v>3622</v>
      </c>
      <c r="K1349" s="37">
        <v>131.83000000000001</v>
      </c>
      <c r="M1349" s="38">
        <v>131.83000000000001</v>
      </c>
      <c r="N1349" s="39">
        <f t="shared" si="105"/>
        <v>0.25</v>
      </c>
      <c r="S1349" s="13">
        <v>10</v>
      </c>
    </row>
    <row r="1350" spans="1:19" x14ac:dyDescent="0.25">
      <c r="A1350" s="32" t="s">
        <v>1396</v>
      </c>
      <c r="B1350" s="33" t="s">
        <v>2667</v>
      </c>
      <c r="C1350" s="32" t="s">
        <v>2930</v>
      </c>
      <c r="D1350" s="32" t="s">
        <v>3446</v>
      </c>
      <c r="E1350" s="34">
        <f t="shared" si="108"/>
        <v>2</v>
      </c>
      <c r="F1350" s="35" t="s">
        <v>22</v>
      </c>
      <c r="G1350" s="34">
        <f t="shared" si="107"/>
        <v>207.89</v>
      </c>
      <c r="H1350" s="36">
        <f t="shared" si="106"/>
        <v>259.86</v>
      </c>
      <c r="I1350" s="36">
        <f t="shared" si="104"/>
        <v>519.72</v>
      </c>
      <c r="J1350" s="29" t="s">
        <v>3622</v>
      </c>
      <c r="K1350" s="37">
        <v>207.89</v>
      </c>
      <c r="M1350" s="38">
        <v>207.89</v>
      </c>
      <c r="N1350" s="39">
        <f t="shared" si="105"/>
        <v>0.25</v>
      </c>
      <c r="S1350" s="13">
        <v>2</v>
      </c>
    </row>
    <row r="1351" spans="1:19" x14ac:dyDescent="0.25">
      <c r="A1351" s="32" t="s">
        <v>1397</v>
      </c>
      <c r="B1351" s="33" t="s">
        <v>2668</v>
      </c>
      <c r="C1351" s="32" t="s">
        <v>2930</v>
      </c>
      <c r="D1351" s="32" t="s">
        <v>3447</v>
      </c>
      <c r="E1351" s="34">
        <f t="shared" si="108"/>
        <v>6</v>
      </c>
      <c r="F1351" s="35" t="s">
        <v>22</v>
      </c>
      <c r="G1351" s="34">
        <f t="shared" si="107"/>
        <v>69.31</v>
      </c>
      <c r="H1351" s="36">
        <f t="shared" si="106"/>
        <v>86.64</v>
      </c>
      <c r="I1351" s="36">
        <f t="shared" si="104"/>
        <v>519.84</v>
      </c>
      <c r="J1351" s="29" t="s">
        <v>3622</v>
      </c>
      <c r="K1351" s="37">
        <v>69.31</v>
      </c>
      <c r="M1351" s="38">
        <v>69.31</v>
      </c>
      <c r="N1351" s="39">
        <f t="shared" si="105"/>
        <v>0.25</v>
      </c>
      <c r="S1351" s="13">
        <v>6</v>
      </c>
    </row>
    <row r="1352" spans="1:19" ht="22.5" x14ac:dyDescent="0.25">
      <c r="A1352" s="32" t="s">
        <v>1398</v>
      </c>
      <c r="B1352" s="33" t="s">
        <v>2669</v>
      </c>
      <c r="C1352" s="32" t="s">
        <v>1</v>
      </c>
      <c r="D1352" s="32" t="s">
        <v>3448</v>
      </c>
      <c r="E1352" s="34">
        <f t="shared" si="108"/>
        <v>17</v>
      </c>
      <c r="F1352" s="35" t="s">
        <v>22</v>
      </c>
      <c r="G1352" s="34">
        <f t="shared" si="107"/>
        <v>28.32</v>
      </c>
      <c r="H1352" s="36">
        <f t="shared" si="106"/>
        <v>35.4</v>
      </c>
      <c r="I1352" s="36">
        <f t="shared" si="104"/>
        <v>601.79999999999995</v>
      </c>
      <c r="J1352" s="29" t="s">
        <v>3622</v>
      </c>
      <c r="K1352" s="37">
        <v>28.32</v>
      </c>
      <c r="M1352" s="38">
        <v>28.32</v>
      </c>
      <c r="N1352" s="39">
        <f t="shared" si="105"/>
        <v>0.25</v>
      </c>
      <c r="S1352" s="13">
        <v>17</v>
      </c>
    </row>
    <row r="1353" spans="1:19" ht="22.5" x14ac:dyDescent="0.25">
      <c r="A1353" s="32" t="s">
        <v>1399</v>
      </c>
      <c r="B1353" s="33" t="s">
        <v>2289</v>
      </c>
      <c r="C1353" s="32" t="s">
        <v>1</v>
      </c>
      <c r="D1353" s="32" t="s">
        <v>3073</v>
      </c>
      <c r="E1353" s="34">
        <f t="shared" si="108"/>
        <v>1</v>
      </c>
      <c r="F1353" s="35" t="s">
        <v>22</v>
      </c>
      <c r="G1353" s="34">
        <f t="shared" si="107"/>
        <v>56.51</v>
      </c>
      <c r="H1353" s="36">
        <f t="shared" si="106"/>
        <v>70.64</v>
      </c>
      <c r="I1353" s="36">
        <f t="shared" si="104"/>
        <v>70.64</v>
      </c>
      <c r="J1353" s="29" t="s">
        <v>3622</v>
      </c>
      <c r="K1353" s="37">
        <v>56.51</v>
      </c>
      <c r="M1353" s="38">
        <v>56.51</v>
      </c>
      <c r="N1353" s="39">
        <f t="shared" si="105"/>
        <v>0.25</v>
      </c>
      <c r="S1353" s="13">
        <v>1</v>
      </c>
    </row>
    <row r="1354" spans="1:19" ht="22.5" x14ac:dyDescent="0.25">
      <c r="A1354" s="32" t="s">
        <v>1400</v>
      </c>
      <c r="B1354" s="33" t="s">
        <v>2670</v>
      </c>
      <c r="C1354" s="32" t="s">
        <v>1</v>
      </c>
      <c r="D1354" s="32" t="s">
        <v>3449</v>
      </c>
      <c r="E1354" s="34">
        <f t="shared" si="108"/>
        <v>3</v>
      </c>
      <c r="F1354" s="35" t="s">
        <v>22</v>
      </c>
      <c r="G1354" s="34">
        <f t="shared" si="107"/>
        <v>26.96</v>
      </c>
      <c r="H1354" s="36">
        <f t="shared" si="106"/>
        <v>33.700000000000003</v>
      </c>
      <c r="I1354" s="36">
        <f t="shared" si="104"/>
        <v>101.1</v>
      </c>
      <c r="J1354" s="29" t="s">
        <v>3622</v>
      </c>
      <c r="K1354" s="37">
        <v>26.96</v>
      </c>
      <c r="M1354" s="38">
        <v>26.96</v>
      </c>
      <c r="N1354" s="39">
        <f t="shared" si="105"/>
        <v>0.25</v>
      </c>
      <c r="S1354" s="13">
        <v>3</v>
      </c>
    </row>
    <row r="1355" spans="1:19" x14ac:dyDescent="0.25">
      <c r="A1355" s="32" t="s">
        <v>1401</v>
      </c>
      <c r="B1355" s="33" t="s">
        <v>2671</v>
      </c>
      <c r="C1355" s="32" t="s">
        <v>2930</v>
      </c>
      <c r="D1355" s="32" t="s">
        <v>3450</v>
      </c>
      <c r="E1355" s="34">
        <f t="shared" si="108"/>
        <v>1</v>
      </c>
      <c r="F1355" s="35" t="s">
        <v>22</v>
      </c>
      <c r="G1355" s="34">
        <f t="shared" si="107"/>
        <v>108.69</v>
      </c>
      <c r="H1355" s="36">
        <f t="shared" si="106"/>
        <v>135.86000000000001</v>
      </c>
      <c r="I1355" s="36">
        <f t="shared" si="104"/>
        <v>135.86000000000001</v>
      </c>
      <c r="J1355" s="29" t="s">
        <v>3622</v>
      </c>
      <c r="K1355" s="37">
        <v>108.69</v>
      </c>
      <c r="M1355" s="38">
        <v>108.69</v>
      </c>
      <c r="N1355" s="39">
        <f t="shared" si="105"/>
        <v>0.25</v>
      </c>
      <c r="S1355" s="13">
        <v>1</v>
      </c>
    </row>
    <row r="1356" spans="1:19" x14ac:dyDescent="0.25">
      <c r="A1356" s="32" t="s">
        <v>1402</v>
      </c>
      <c r="B1356" s="33" t="s">
        <v>2672</v>
      </c>
      <c r="C1356" s="32" t="s">
        <v>2930</v>
      </c>
      <c r="D1356" s="32" t="s">
        <v>3451</v>
      </c>
      <c r="E1356" s="34">
        <f t="shared" si="108"/>
        <v>3</v>
      </c>
      <c r="F1356" s="35" t="s">
        <v>22</v>
      </c>
      <c r="G1356" s="34">
        <f t="shared" si="107"/>
        <v>94.69</v>
      </c>
      <c r="H1356" s="36">
        <f t="shared" si="106"/>
        <v>118.36</v>
      </c>
      <c r="I1356" s="36">
        <f t="shared" si="104"/>
        <v>355.08</v>
      </c>
      <c r="J1356" s="29" t="s">
        <v>3622</v>
      </c>
      <c r="K1356" s="37">
        <v>94.69</v>
      </c>
      <c r="M1356" s="38">
        <v>94.69</v>
      </c>
      <c r="N1356" s="39">
        <f t="shared" si="105"/>
        <v>0.25</v>
      </c>
      <c r="S1356" s="13">
        <v>3</v>
      </c>
    </row>
    <row r="1357" spans="1:19" x14ac:dyDescent="0.25">
      <c r="A1357" s="32" t="s">
        <v>1403</v>
      </c>
      <c r="B1357" s="33" t="s">
        <v>2673</v>
      </c>
      <c r="C1357" s="32" t="s">
        <v>2930</v>
      </c>
      <c r="D1357" s="32" t="s">
        <v>3452</v>
      </c>
      <c r="E1357" s="34">
        <f t="shared" si="108"/>
        <v>2</v>
      </c>
      <c r="F1357" s="35" t="s">
        <v>22</v>
      </c>
      <c r="G1357" s="34">
        <f t="shared" si="107"/>
        <v>54.99</v>
      </c>
      <c r="H1357" s="36">
        <f t="shared" si="106"/>
        <v>68.739999999999995</v>
      </c>
      <c r="I1357" s="36">
        <f t="shared" ref="I1357:I1420" si="109">ROUND(E1357*H1357,2)</f>
        <v>137.47999999999999</v>
      </c>
      <c r="J1357" s="29" t="s">
        <v>3622</v>
      </c>
      <c r="K1357" s="37">
        <v>54.99</v>
      </c>
      <c r="M1357" s="38">
        <v>54.99</v>
      </c>
      <c r="N1357" s="39">
        <f t="shared" ref="N1357:N1420" si="110">ROUND(H1357/G1357,3)-1</f>
        <v>0.25</v>
      </c>
      <c r="S1357" s="13">
        <v>2</v>
      </c>
    </row>
    <row r="1358" spans="1:19" ht="22.5" x14ac:dyDescent="0.25">
      <c r="A1358" s="32" t="s">
        <v>1404</v>
      </c>
      <c r="B1358" s="33" t="s">
        <v>2674</v>
      </c>
      <c r="C1358" s="32" t="s">
        <v>1</v>
      </c>
      <c r="D1358" s="32" t="s">
        <v>3453</v>
      </c>
      <c r="E1358" s="34">
        <f t="shared" si="108"/>
        <v>44</v>
      </c>
      <c r="F1358" s="35" t="s">
        <v>22</v>
      </c>
      <c r="G1358" s="34">
        <f t="shared" si="107"/>
        <v>63.57</v>
      </c>
      <c r="H1358" s="36">
        <f t="shared" si="106"/>
        <v>79.459999999999994</v>
      </c>
      <c r="I1358" s="36">
        <f t="shared" si="109"/>
        <v>3496.24</v>
      </c>
      <c r="J1358" s="29" t="s">
        <v>3622</v>
      </c>
      <c r="K1358" s="37">
        <v>63.57</v>
      </c>
      <c r="M1358" s="38">
        <v>63.57</v>
      </c>
      <c r="N1358" s="39">
        <f t="shared" si="110"/>
        <v>0.25</v>
      </c>
      <c r="S1358" s="13">
        <v>44</v>
      </c>
    </row>
    <row r="1359" spans="1:19" ht="22.5" x14ac:dyDescent="0.25">
      <c r="A1359" s="32" t="s">
        <v>1405</v>
      </c>
      <c r="B1359" s="33" t="s">
        <v>2675</v>
      </c>
      <c r="C1359" s="32" t="s">
        <v>1</v>
      </c>
      <c r="D1359" s="32" t="s">
        <v>3454</v>
      </c>
      <c r="E1359" s="34">
        <f t="shared" si="108"/>
        <v>2</v>
      </c>
      <c r="F1359" s="35" t="s">
        <v>22</v>
      </c>
      <c r="G1359" s="34">
        <f t="shared" si="107"/>
        <v>208.87</v>
      </c>
      <c r="H1359" s="36">
        <f t="shared" si="106"/>
        <v>261.08999999999997</v>
      </c>
      <c r="I1359" s="36">
        <f t="shared" si="109"/>
        <v>522.17999999999995</v>
      </c>
      <c r="J1359" s="29" t="s">
        <v>3622</v>
      </c>
      <c r="K1359" s="37">
        <v>208.87</v>
      </c>
      <c r="M1359" s="38">
        <v>208.87</v>
      </c>
      <c r="N1359" s="39">
        <f t="shared" si="110"/>
        <v>0.25</v>
      </c>
      <c r="S1359" s="13">
        <v>2</v>
      </c>
    </row>
    <row r="1360" spans="1:19" ht="22.5" x14ac:dyDescent="0.25">
      <c r="A1360" s="32" t="s">
        <v>1406</v>
      </c>
      <c r="B1360" s="33" t="s">
        <v>2676</v>
      </c>
      <c r="C1360" s="32" t="s">
        <v>1</v>
      </c>
      <c r="D1360" s="32" t="s">
        <v>3455</v>
      </c>
      <c r="E1360" s="34">
        <f t="shared" si="108"/>
        <v>6</v>
      </c>
      <c r="F1360" s="35" t="s">
        <v>22</v>
      </c>
      <c r="G1360" s="34">
        <f t="shared" si="107"/>
        <v>146.9</v>
      </c>
      <c r="H1360" s="36">
        <f t="shared" si="106"/>
        <v>183.63</v>
      </c>
      <c r="I1360" s="36">
        <f t="shared" si="109"/>
        <v>1101.78</v>
      </c>
      <c r="J1360" s="29" t="s">
        <v>3622</v>
      </c>
      <c r="K1360" s="37">
        <v>146.9</v>
      </c>
      <c r="M1360" s="38">
        <v>146.9</v>
      </c>
      <c r="N1360" s="39">
        <f t="shared" si="110"/>
        <v>0.25</v>
      </c>
      <c r="S1360" s="13">
        <v>6</v>
      </c>
    </row>
    <row r="1361" spans="1:19" ht="22.5" x14ac:dyDescent="0.25">
      <c r="A1361" s="32" t="s">
        <v>1407</v>
      </c>
      <c r="B1361" s="33" t="s">
        <v>2677</v>
      </c>
      <c r="C1361" s="32" t="s">
        <v>1</v>
      </c>
      <c r="D1361" s="32" t="s">
        <v>3456</v>
      </c>
      <c r="E1361" s="34">
        <f t="shared" si="108"/>
        <v>3</v>
      </c>
      <c r="F1361" s="35" t="s">
        <v>22</v>
      </c>
      <c r="G1361" s="34">
        <f t="shared" si="107"/>
        <v>324.51</v>
      </c>
      <c r="H1361" s="36">
        <f t="shared" ref="H1361:H1366" si="111">ROUND(G1361*(1+I$5),2)</f>
        <v>405.64</v>
      </c>
      <c r="I1361" s="36">
        <f t="shared" si="109"/>
        <v>1216.92</v>
      </c>
      <c r="J1361" s="29" t="s">
        <v>3622</v>
      </c>
      <c r="K1361" s="37">
        <v>324.51</v>
      </c>
      <c r="M1361" s="38">
        <v>324.51</v>
      </c>
      <c r="N1361" s="39">
        <f t="shared" si="110"/>
        <v>0.25</v>
      </c>
      <c r="S1361" s="13">
        <v>3</v>
      </c>
    </row>
    <row r="1362" spans="1:19" ht="22.5" x14ac:dyDescent="0.25">
      <c r="A1362" s="32" t="s">
        <v>1408</v>
      </c>
      <c r="B1362" s="33" t="s">
        <v>2678</v>
      </c>
      <c r="C1362" s="32" t="s">
        <v>1</v>
      </c>
      <c r="D1362" s="32" t="s">
        <v>3457</v>
      </c>
      <c r="E1362" s="34">
        <f t="shared" si="108"/>
        <v>1</v>
      </c>
      <c r="F1362" s="35" t="s">
        <v>22</v>
      </c>
      <c r="G1362" s="34">
        <f t="shared" si="107"/>
        <v>440.26</v>
      </c>
      <c r="H1362" s="36">
        <f t="shared" si="111"/>
        <v>550.33000000000004</v>
      </c>
      <c r="I1362" s="36">
        <f t="shared" si="109"/>
        <v>550.33000000000004</v>
      </c>
      <c r="J1362" s="29" t="s">
        <v>3622</v>
      </c>
      <c r="K1362" s="37">
        <v>440.26</v>
      </c>
      <c r="M1362" s="38">
        <v>440.26</v>
      </c>
      <c r="N1362" s="39">
        <f t="shared" si="110"/>
        <v>0.25</v>
      </c>
      <c r="S1362" s="13">
        <v>1</v>
      </c>
    </row>
    <row r="1363" spans="1:19" ht="22.5" x14ac:dyDescent="0.25">
      <c r="A1363" s="32" t="s">
        <v>1409</v>
      </c>
      <c r="B1363" s="33" t="s">
        <v>2521</v>
      </c>
      <c r="C1363" s="32" t="s">
        <v>1</v>
      </c>
      <c r="D1363" s="32" t="s">
        <v>3303</v>
      </c>
      <c r="E1363" s="34">
        <f t="shared" si="108"/>
        <v>10</v>
      </c>
      <c r="F1363" s="35" t="s">
        <v>22</v>
      </c>
      <c r="G1363" s="34">
        <f t="shared" si="107"/>
        <v>91.56</v>
      </c>
      <c r="H1363" s="36">
        <f t="shared" si="111"/>
        <v>114.45</v>
      </c>
      <c r="I1363" s="36">
        <f t="shared" si="109"/>
        <v>1144.5</v>
      </c>
      <c r="J1363" s="29" t="s">
        <v>3622</v>
      </c>
      <c r="K1363" s="37">
        <v>91.56</v>
      </c>
      <c r="M1363" s="38">
        <v>91.56</v>
      </c>
      <c r="N1363" s="39">
        <f t="shared" si="110"/>
        <v>0.25</v>
      </c>
      <c r="S1363" s="13">
        <v>10</v>
      </c>
    </row>
    <row r="1364" spans="1:19" ht="22.5" x14ac:dyDescent="0.25">
      <c r="A1364" s="32" t="s">
        <v>1410</v>
      </c>
      <c r="B1364" s="33" t="s">
        <v>2510</v>
      </c>
      <c r="C1364" s="32" t="s">
        <v>1</v>
      </c>
      <c r="D1364" s="32" t="s">
        <v>3292</v>
      </c>
      <c r="E1364" s="34">
        <f t="shared" si="108"/>
        <v>11</v>
      </c>
      <c r="F1364" s="35" t="s">
        <v>22</v>
      </c>
      <c r="G1364" s="34">
        <f t="shared" si="107"/>
        <v>152.16999999999999</v>
      </c>
      <c r="H1364" s="36">
        <f t="shared" si="111"/>
        <v>190.21</v>
      </c>
      <c r="I1364" s="36">
        <f t="shared" si="109"/>
        <v>2092.31</v>
      </c>
      <c r="J1364" s="29" t="s">
        <v>3622</v>
      </c>
      <c r="K1364" s="37">
        <v>152.16999999999999</v>
      </c>
      <c r="M1364" s="38">
        <v>152.16999999999999</v>
      </c>
      <c r="N1364" s="39">
        <f t="shared" si="110"/>
        <v>0.25</v>
      </c>
      <c r="S1364" s="13">
        <v>11</v>
      </c>
    </row>
    <row r="1365" spans="1:19" ht="22.5" x14ac:dyDescent="0.25">
      <c r="A1365" s="32" t="s">
        <v>1411</v>
      </c>
      <c r="B1365" s="33" t="s">
        <v>2511</v>
      </c>
      <c r="C1365" s="32" t="s">
        <v>1</v>
      </c>
      <c r="D1365" s="32" t="s">
        <v>3293</v>
      </c>
      <c r="E1365" s="34">
        <f t="shared" si="108"/>
        <v>4</v>
      </c>
      <c r="F1365" s="35" t="s">
        <v>22</v>
      </c>
      <c r="G1365" s="34">
        <f t="shared" si="107"/>
        <v>112.01</v>
      </c>
      <c r="H1365" s="36">
        <f t="shared" si="111"/>
        <v>140.01</v>
      </c>
      <c r="I1365" s="36">
        <f t="shared" si="109"/>
        <v>560.04</v>
      </c>
      <c r="J1365" s="29" t="s">
        <v>3622</v>
      </c>
      <c r="K1365" s="37">
        <v>112.01</v>
      </c>
      <c r="M1365" s="38">
        <v>112.01</v>
      </c>
      <c r="N1365" s="39">
        <f t="shared" si="110"/>
        <v>0.25</v>
      </c>
      <c r="S1365" s="13">
        <v>4</v>
      </c>
    </row>
    <row r="1366" spans="1:19" ht="22.5" x14ac:dyDescent="0.25">
      <c r="A1366" s="32" t="s">
        <v>1412</v>
      </c>
      <c r="B1366" s="33" t="s">
        <v>2512</v>
      </c>
      <c r="C1366" s="32" t="s">
        <v>2930</v>
      </c>
      <c r="D1366" s="32" t="s">
        <v>3294</v>
      </c>
      <c r="E1366" s="34">
        <f t="shared" si="108"/>
        <v>5</v>
      </c>
      <c r="F1366" s="35" t="s">
        <v>22</v>
      </c>
      <c r="G1366" s="34">
        <f t="shared" si="107"/>
        <v>52.84</v>
      </c>
      <c r="H1366" s="36">
        <f t="shared" si="111"/>
        <v>66.05</v>
      </c>
      <c r="I1366" s="36">
        <f t="shared" si="109"/>
        <v>330.25</v>
      </c>
      <c r="J1366" s="29" t="s">
        <v>3622</v>
      </c>
      <c r="K1366" s="37">
        <v>52.84</v>
      </c>
      <c r="M1366" s="38">
        <v>52.84</v>
      </c>
      <c r="N1366" s="39">
        <f t="shared" si="110"/>
        <v>0.25</v>
      </c>
      <c r="S1366" s="13">
        <v>5</v>
      </c>
    </row>
    <row r="1367" spans="1:19" ht="22.5" x14ac:dyDescent="0.25">
      <c r="A1367" s="32" t="s">
        <v>1413</v>
      </c>
      <c r="B1367" s="33" t="s">
        <v>2679</v>
      </c>
      <c r="C1367" s="32" t="s">
        <v>2930</v>
      </c>
      <c r="D1367" s="32" t="s">
        <v>3458</v>
      </c>
      <c r="E1367" s="34">
        <f t="shared" si="108"/>
        <v>1</v>
      </c>
      <c r="F1367" s="35" t="s">
        <v>22</v>
      </c>
      <c r="G1367" s="34">
        <f t="shared" si="107"/>
        <v>2782.94</v>
      </c>
      <c r="H1367" s="36">
        <f>ROUND(G1367*(1+I$6),2)</f>
        <v>3250.47</v>
      </c>
      <c r="I1367" s="36">
        <f t="shared" si="109"/>
        <v>3250.47</v>
      </c>
      <c r="J1367" s="29" t="s">
        <v>3619</v>
      </c>
      <c r="K1367" s="37">
        <v>2782.94</v>
      </c>
      <c r="M1367" s="38">
        <v>2782.94</v>
      </c>
      <c r="N1367" s="39">
        <f t="shared" si="110"/>
        <v>0.16799999999999993</v>
      </c>
      <c r="S1367" s="13">
        <v>1</v>
      </c>
    </row>
    <row r="1368" spans="1:19" ht="22.5" x14ac:dyDescent="0.25">
      <c r="A1368" s="32" t="s">
        <v>1414</v>
      </c>
      <c r="B1368" s="33" t="s">
        <v>2680</v>
      </c>
      <c r="C1368" s="32" t="s">
        <v>2930</v>
      </c>
      <c r="D1368" s="32" t="s">
        <v>3459</v>
      </c>
      <c r="E1368" s="34">
        <f t="shared" si="108"/>
        <v>1</v>
      </c>
      <c r="F1368" s="35" t="s">
        <v>22</v>
      </c>
      <c r="G1368" s="34">
        <f t="shared" si="107"/>
        <v>730.4</v>
      </c>
      <c r="H1368" s="36">
        <f>ROUND(G1368*(1+I$6),2)</f>
        <v>853.11</v>
      </c>
      <c r="I1368" s="36">
        <f t="shared" si="109"/>
        <v>853.11</v>
      </c>
      <c r="J1368" s="29" t="s">
        <v>3619</v>
      </c>
      <c r="K1368" s="37">
        <v>730.4</v>
      </c>
      <c r="M1368" s="38">
        <v>730.4</v>
      </c>
      <c r="N1368" s="39">
        <f t="shared" si="110"/>
        <v>0.16799999999999993</v>
      </c>
      <c r="S1368" s="13">
        <v>1</v>
      </c>
    </row>
    <row r="1369" spans="1:19" ht="25.5" customHeight="1" x14ac:dyDescent="0.25">
      <c r="A1369" s="32" t="s">
        <v>1415</v>
      </c>
      <c r="B1369" s="33" t="s">
        <v>2681</v>
      </c>
      <c r="C1369" s="32" t="s">
        <v>2930</v>
      </c>
      <c r="D1369" s="32" t="s">
        <v>3460</v>
      </c>
      <c r="E1369" s="34">
        <f t="shared" si="108"/>
        <v>3</v>
      </c>
      <c r="F1369" s="35" t="s">
        <v>22</v>
      </c>
      <c r="G1369" s="34">
        <f t="shared" si="107"/>
        <v>1483.42</v>
      </c>
      <c r="H1369" s="36">
        <f>ROUND(G1369*(1+I$6),2)</f>
        <v>1732.63</v>
      </c>
      <c r="I1369" s="36">
        <f t="shared" si="109"/>
        <v>5197.8900000000003</v>
      </c>
      <c r="J1369" s="29" t="s">
        <v>3619</v>
      </c>
      <c r="K1369" s="37">
        <v>1483.42</v>
      </c>
      <c r="M1369" s="38">
        <v>1483.42</v>
      </c>
      <c r="N1369" s="39">
        <f t="shared" si="110"/>
        <v>0.16799999999999993</v>
      </c>
      <c r="S1369" s="13">
        <v>3</v>
      </c>
    </row>
    <row r="1370" spans="1:19" x14ac:dyDescent="0.25">
      <c r="A1370" s="32" t="s">
        <v>1416</v>
      </c>
      <c r="B1370" s="33" t="s">
        <v>2682</v>
      </c>
      <c r="C1370" s="32" t="s">
        <v>2930</v>
      </c>
      <c r="D1370" s="32" t="s">
        <v>3461</v>
      </c>
      <c r="E1370" s="34">
        <f t="shared" si="108"/>
        <v>3</v>
      </c>
      <c r="F1370" s="35" t="s">
        <v>22</v>
      </c>
      <c r="G1370" s="34">
        <f t="shared" si="107"/>
        <v>22468.74</v>
      </c>
      <c r="H1370" s="36">
        <f t="shared" ref="H1370:H1433" si="112">ROUND(G1370*(1+I$5),2)</f>
        <v>28085.93</v>
      </c>
      <c r="I1370" s="36">
        <f t="shared" si="109"/>
        <v>84257.79</v>
      </c>
      <c r="J1370" s="29" t="s">
        <v>3622</v>
      </c>
      <c r="K1370" s="37">
        <v>22468.74</v>
      </c>
      <c r="M1370" s="38">
        <v>22468.74</v>
      </c>
      <c r="N1370" s="39">
        <f t="shared" si="110"/>
        <v>0.25</v>
      </c>
      <c r="S1370" s="13">
        <v>3</v>
      </c>
    </row>
    <row r="1371" spans="1:19" x14ac:dyDescent="0.25">
      <c r="A1371" s="32" t="s">
        <v>1417</v>
      </c>
      <c r="B1371" s="33" t="s">
        <v>2683</v>
      </c>
      <c r="C1371" s="32" t="s">
        <v>2930</v>
      </c>
      <c r="D1371" s="32" t="s">
        <v>3462</v>
      </c>
      <c r="E1371" s="34">
        <f t="shared" si="108"/>
        <v>6</v>
      </c>
      <c r="F1371" s="35" t="s">
        <v>22</v>
      </c>
      <c r="G1371" s="34">
        <f t="shared" si="107"/>
        <v>626.22</v>
      </c>
      <c r="H1371" s="36">
        <f t="shared" si="112"/>
        <v>782.78</v>
      </c>
      <c r="I1371" s="36">
        <f t="shared" si="109"/>
        <v>4696.68</v>
      </c>
      <c r="J1371" s="29" t="s">
        <v>3622</v>
      </c>
      <c r="K1371" s="37">
        <v>626.22</v>
      </c>
      <c r="M1371" s="38">
        <v>626.22</v>
      </c>
      <c r="N1371" s="39">
        <f t="shared" si="110"/>
        <v>0.25</v>
      </c>
      <c r="S1371" s="13">
        <v>6</v>
      </c>
    </row>
    <row r="1372" spans="1:19" ht="22.5" x14ac:dyDescent="0.25">
      <c r="A1372" s="32" t="s">
        <v>1418</v>
      </c>
      <c r="B1372" s="33" t="s">
        <v>2262</v>
      </c>
      <c r="C1372" s="32" t="s">
        <v>1</v>
      </c>
      <c r="D1372" s="32" t="s">
        <v>3046</v>
      </c>
      <c r="E1372" s="34">
        <f t="shared" si="108"/>
        <v>0.53</v>
      </c>
      <c r="F1372" s="35" t="s">
        <v>24</v>
      </c>
      <c r="G1372" s="34">
        <f t="shared" si="107"/>
        <v>22.84</v>
      </c>
      <c r="H1372" s="36">
        <f t="shared" si="112"/>
        <v>28.55</v>
      </c>
      <c r="I1372" s="36">
        <f t="shared" si="109"/>
        <v>15.13</v>
      </c>
      <c r="J1372" s="29" t="s">
        <v>3622</v>
      </c>
      <c r="K1372" s="37">
        <v>22.84</v>
      </c>
      <c r="M1372" s="38">
        <v>22.84</v>
      </c>
      <c r="N1372" s="39">
        <f t="shared" si="110"/>
        <v>0.25</v>
      </c>
      <c r="S1372" s="13">
        <v>0.53</v>
      </c>
    </row>
    <row r="1373" spans="1:19" ht="22.5" x14ac:dyDescent="0.25">
      <c r="A1373" s="32" t="s">
        <v>1419</v>
      </c>
      <c r="B1373" s="33" t="s">
        <v>2263</v>
      </c>
      <c r="C1373" s="32" t="s">
        <v>1</v>
      </c>
      <c r="D1373" s="32" t="s">
        <v>3047</v>
      </c>
      <c r="E1373" s="34">
        <f t="shared" si="108"/>
        <v>8.02</v>
      </c>
      <c r="F1373" s="35" t="s">
        <v>24</v>
      </c>
      <c r="G1373" s="34">
        <f t="shared" ref="G1373:G1436" si="113">ROUND(K1373*(100%-I$7),2)</f>
        <v>28.59</v>
      </c>
      <c r="H1373" s="36">
        <f t="shared" si="112"/>
        <v>35.74</v>
      </c>
      <c r="I1373" s="36">
        <f t="shared" si="109"/>
        <v>286.63</v>
      </c>
      <c r="J1373" s="29" t="s">
        <v>3622</v>
      </c>
      <c r="K1373" s="37">
        <v>28.59</v>
      </c>
      <c r="M1373" s="38">
        <v>28.59</v>
      </c>
      <c r="N1373" s="39">
        <f t="shared" si="110"/>
        <v>0.25</v>
      </c>
      <c r="S1373" s="13">
        <v>8.02</v>
      </c>
    </row>
    <row r="1374" spans="1:19" ht="33.75" x14ac:dyDescent="0.25">
      <c r="A1374" s="32" t="s">
        <v>1420</v>
      </c>
      <c r="B1374" s="33" t="s">
        <v>2267</v>
      </c>
      <c r="C1374" s="32" t="s">
        <v>1</v>
      </c>
      <c r="D1374" s="32" t="s">
        <v>3051</v>
      </c>
      <c r="E1374" s="34">
        <f t="shared" si="108"/>
        <v>1</v>
      </c>
      <c r="F1374" s="35" t="s">
        <v>22</v>
      </c>
      <c r="G1374" s="34">
        <f t="shared" si="113"/>
        <v>10.96</v>
      </c>
      <c r="H1374" s="36">
        <f t="shared" si="112"/>
        <v>13.7</v>
      </c>
      <c r="I1374" s="36">
        <f t="shared" si="109"/>
        <v>13.7</v>
      </c>
      <c r="J1374" s="29" t="s">
        <v>3622</v>
      </c>
      <c r="K1374" s="37">
        <v>10.96</v>
      </c>
      <c r="M1374" s="38">
        <v>10.96</v>
      </c>
      <c r="N1374" s="39">
        <f t="shared" si="110"/>
        <v>0.25</v>
      </c>
      <c r="S1374" s="13">
        <v>1</v>
      </c>
    </row>
    <row r="1375" spans="1:19" ht="33.75" x14ac:dyDescent="0.25">
      <c r="A1375" s="32" t="s">
        <v>1421</v>
      </c>
      <c r="B1375" s="33" t="s">
        <v>2270</v>
      </c>
      <c r="C1375" s="32" t="s">
        <v>1</v>
      </c>
      <c r="D1375" s="32" t="s">
        <v>3054</v>
      </c>
      <c r="E1375" s="34">
        <f t="shared" si="108"/>
        <v>1</v>
      </c>
      <c r="F1375" s="35" t="s">
        <v>22</v>
      </c>
      <c r="G1375" s="34">
        <f t="shared" si="113"/>
        <v>15.82</v>
      </c>
      <c r="H1375" s="36">
        <f t="shared" si="112"/>
        <v>19.78</v>
      </c>
      <c r="I1375" s="36">
        <f t="shared" si="109"/>
        <v>19.78</v>
      </c>
      <c r="J1375" s="29" t="s">
        <v>3622</v>
      </c>
      <c r="K1375" s="37">
        <v>15.82</v>
      </c>
      <c r="M1375" s="38">
        <v>15.82</v>
      </c>
      <c r="N1375" s="39">
        <f t="shared" si="110"/>
        <v>0.25</v>
      </c>
      <c r="S1375" s="13">
        <v>1</v>
      </c>
    </row>
    <row r="1376" spans="1:19" ht="33.75" x14ac:dyDescent="0.25">
      <c r="A1376" s="32" t="s">
        <v>1422</v>
      </c>
      <c r="B1376" s="33" t="s">
        <v>2684</v>
      </c>
      <c r="C1376" s="32" t="s">
        <v>1</v>
      </c>
      <c r="D1376" s="32" t="s">
        <v>3463</v>
      </c>
      <c r="E1376" s="34">
        <f t="shared" si="108"/>
        <v>3</v>
      </c>
      <c r="F1376" s="35" t="s">
        <v>22</v>
      </c>
      <c r="G1376" s="34">
        <f t="shared" si="113"/>
        <v>68.400000000000006</v>
      </c>
      <c r="H1376" s="36">
        <f t="shared" si="112"/>
        <v>85.5</v>
      </c>
      <c r="I1376" s="36">
        <f t="shared" si="109"/>
        <v>256.5</v>
      </c>
      <c r="J1376" s="29" t="s">
        <v>3622</v>
      </c>
      <c r="K1376" s="37">
        <v>68.400000000000006</v>
      </c>
      <c r="M1376" s="38">
        <v>68.400000000000006</v>
      </c>
      <c r="N1376" s="39">
        <f t="shared" si="110"/>
        <v>0.25</v>
      </c>
      <c r="S1376" s="13">
        <v>3</v>
      </c>
    </row>
    <row r="1377" spans="1:19" x14ac:dyDescent="0.25">
      <c r="A1377" s="32" t="s">
        <v>1423</v>
      </c>
      <c r="B1377" s="33" t="s">
        <v>2348</v>
      </c>
      <c r="C1377" s="32" t="s">
        <v>2930</v>
      </c>
      <c r="D1377" s="32" t="s">
        <v>3132</v>
      </c>
      <c r="E1377" s="34">
        <f t="shared" si="108"/>
        <v>15</v>
      </c>
      <c r="F1377" s="35" t="s">
        <v>24</v>
      </c>
      <c r="G1377" s="34">
        <f t="shared" si="113"/>
        <v>24.96</v>
      </c>
      <c r="H1377" s="36">
        <f t="shared" si="112"/>
        <v>31.2</v>
      </c>
      <c r="I1377" s="36">
        <f t="shared" si="109"/>
        <v>468</v>
      </c>
      <c r="J1377" s="29" t="s">
        <v>3622</v>
      </c>
      <c r="K1377" s="37">
        <v>24.96</v>
      </c>
      <c r="M1377" s="38">
        <v>24.96</v>
      </c>
      <c r="N1377" s="39">
        <f t="shared" si="110"/>
        <v>0.25</v>
      </c>
      <c r="S1377" s="13">
        <v>15</v>
      </c>
    </row>
    <row r="1378" spans="1:19" x14ac:dyDescent="0.25">
      <c r="A1378" s="32" t="s">
        <v>1424</v>
      </c>
      <c r="B1378" s="33" t="s">
        <v>2349</v>
      </c>
      <c r="C1378" s="32" t="s">
        <v>2930</v>
      </c>
      <c r="D1378" s="32" t="s">
        <v>3133</v>
      </c>
      <c r="E1378" s="34">
        <f t="shared" si="108"/>
        <v>6</v>
      </c>
      <c r="F1378" s="35" t="s">
        <v>24</v>
      </c>
      <c r="G1378" s="34">
        <f t="shared" si="113"/>
        <v>77.430000000000007</v>
      </c>
      <c r="H1378" s="36">
        <f t="shared" si="112"/>
        <v>96.79</v>
      </c>
      <c r="I1378" s="36">
        <f t="shared" si="109"/>
        <v>580.74</v>
      </c>
      <c r="J1378" s="29" t="s">
        <v>3622</v>
      </c>
      <c r="K1378" s="37">
        <v>77.430000000000007</v>
      </c>
      <c r="M1378" s="38">
        <v>77.430000000000007</v>
      </c>
      <c r="N1378" s="39">
        <f t="shared" si="110"/>
        <v>0.25</v>
      </c>
      <c r="S1378" s="13">
        <v>6</v>
      </c>
    </row>
    <row r="1379" spans="1:19" ht="22.5" x14ac:dyDescent="0.25">
      <c r="A1379" s="32" t="s">
        <v>1425</v>
      </c>
      <c r="B1379" s="33" t="s">
        <v>2352</v>
      </c>
      <c r="C1379" s="32" t="s">
        <v>1</v>
      </c>
      <c r="D1379" s="32" t="s">
        <v>3136</v>
      </c>
      <c r="E1379" s="34">
        <f t="shared" si="108"/>
        <v>110</v>
      </c>
      <c r="F1379" s="35" t="s">
        <v>24</v>
      </c>
      <c r="G1379" s="34">
        <f t="shared" si="113"/>
        <v>13</v>
      </c>
      <c r="H1379" s="36">
        <f t="shared" si="112"/>
        <v>16.25</v>
      </c>
      <c r="I1379" s="36">
        <f t="shared" si="109"/>
        <v>1787.5</v>
      </c>
      <c r="J1379" s="29" t="s">
        <v>3622</v>
      </c>
      <c r="K1379" s="37">
        <v>13</v>
      </c>
      <c r="M1379" s="38">
        <v>13</v>
      </c>
      <c r="N1379" s="39">
        <f t="shared" si="110"/>
        <v>0.25</v>
      </c>
      <c r="S1379" s="13">
        <v>110</v>
      </c>
    </row>
    <row r="1380" spans="1:19" x14ac:dyDescent="0.25">
      <c r="A1380" s="32" t="s">
        <v>1426</v>
      </c>
      <c r="B1380" s="33" t="s">
        <v>2685</v>
      </c>
      <c r="C1380" s="32" t="s">
        <v>2930</v>
      </c>
      <c r="D1380" s="32" t="s">
        <v>3464</v>
      </c>
      <c r="E1380" s="34">
        <f t="shared" ref="E1380:E1443" si="114">S1380</f>
        <v>15</v>
      </c>
      <c r="F1380" s="35" t="s">
        <v>24</v>
      </c>
      <c r="G1380" s="34">
        <f t="shared" si="113"/>
        <v>39.07</v>
      </c>
      <c r="H1380" s="36">
        <f t="shared" si="112"/>
        <v>48.84</v>
      </c>
      <c r="I1380" s="36">
        <f t="shared" si="109"/>
        <v>732.6</v>
      </c>
      <c r="J1380" s="29" t="s">
        <v>3622</v>
      </c>
      <c r="K1380" s="37">
        <v>39.07</v>
      </c>
      <c r="M1380" s="38">
        <v>39.07</v>
      </c>
      <c r="N1380" s="39">
        <f t="shared" si="110"/>
        <v>0.25</v>
      </c>
      <c r="S1380" s="13">
        <v>15</v>
      </c>
    </row>
    <row r="1381" spans="1:19" ht="22.5" x14ac:dyDescent="0.25">
      <c r="A1381" s="32" t="s">
        <v>1427</v>
      </c>
      <c r="B1381" s="33" t="s">
        <v>2491</v>
      </c>
      <c r="C1381" s="32" t="s">
        <v>1</v>
      </c>
      <c r="D1381" s="32" t="s">
        <v>3274</v>
      </c>
      <c r="E1381" s="34">
        <f t="shared" si="114"/>
        <v>7</v>
      </c>
      <c r="F1381" s="35" t="s">
        <v>22</v>
      </c>
      <c r="G1381" s="34">
        <f t="shared" si="113"/>
        <v>12.88</v>
      </c>
      <c r="H1381" s="36">
        <f t="shared" si="112"/>
        <v>16.100000000000001</v>
      </c>
      <c r="I1381" s="36">
        <f t="shared" si="109"/>
        <v>112.7</v>
      </c>
      <c r="J1381" s="29" t="s">
        <v>3622</v>
      </c>
      <c r="K1381" s="37">
        <v>12.88</v>
      </c>
      <c r="M1381" s="38">
        <v>12.88</v>
      </c>
      <c r="N1381" s="39">
        <f t="shared" si="110"/>
        <v>0.25</v>
      </c>
      <c r="S1381" s="13">
        <v>7</v>
      </c>
    </row>
    <row r="1382" spans="1:19" ht="22.5" x14ac:dyDescent="0.25">
      <c r="A1382" s="32" t="s">
        <v>1428</v>
      </c>
      <c r="B1382" s="33" t="s">
        <v>2409</v>
      </c>
      <c r="C1382" s="32" t="s">
        <v>1</v>
      </c>
      <c r="D1382" s="32" t="s">
        <v>3193</v>
      </c>
      <c r="E1382" s="34">
        <f t="shared" si="114"/>
        <v>1</v>
      </c>
      <c r="F1382" s="35" t="s">
        <v>22</v>
      </c>
      <c r="G1382" s="34">
        <f t="shared" si="113"/>
        <v>20.16</v>
      </c>
      <c r="H1382" s="36">
        <f t="shared" si="112"/>
        <v>25.2</v>
      </c>
      <c r="I1382" s="36">
        <f t="shared" si="109"/>
        <v>25.2</v>
      </c>
      <c r="J1382" s="29" t="s">
        <v>3622</v>
      </c>
      <c r="K1382" s="37">
        <v>20.16</v>
      </c>
      <c r="M1382" s="38">
        <v>20.16</v>
      </c>
      <c r="N1382" s="39">
        <f t="shared" si="110"/>
        <v>0.25</v>
      </c>
      <c r="S1382" s="13">
        <v>1</v>
      </c>
    </row>
    <row r="1383" spans="1:19" ht="22.5" x14ac:dyDescent="0.25">
      <c r="A1383" s="32" t="s">
        <v>1429</v>
      </c>
      <c r="B1383" s="33" t="s">
        <v>2407</v>
      </c>
      <c r="C1383" s="32" t="s">
        <v>1</v>
      </c>
      <c r="D1383" s="32" t="s">
        <v>3191</v>
      </c>
      <c r="E1383" s="34">
        <f t="shared" si="114"/>
        <v>2</v>
      </c>
      <c r="F1383" s="35" t="s">
        <v>22</v>
      </c>
      <c r="G1383" s="34">
        <f t="shared" si="113"/>
        <v>34.76</v>
      </c>
      <c r="H1383" s="36">
        <f t="shared" si="112"/>
        <v>43.45</v>
      </c>
      <c r="I1383" s="36">
        <f t="shared" si="109"/>
        <v>86.9</v>
      </c>
      <c r="J1383" s="29" t="s">
        <v>3622</v>
      </c>
      <c r="K1383" s="37">
        <v>34.76</v>
      </c>
      <c r="M1383" s="38">
        <v>34.76</v>
      </c>
      <c r="N1383" s="39">
        <f t="shared" si="110"/>
        <v>0.25</v>
      </c>
      <c r="S1383" s="13">
        <v>2</v>
      </c>
    </row>
    <row r="1384" spans="1:19" ht="22.5" x14ac:dyDescent="0.25">
      <c r="A1384" s="32" t="s">
        <v>1430</v>
      </c>
      <c r="B1384" s="33" t="s">
        <v>2400</v>
      </c>
      <c r="C1384" s="32" t="s">
        <v>1</v>
      </c>
      <c r="D1384" s="32" t="s">
        <v>3184</v>
      </c>
      <c r="E1384" s="34">
        <f t="shared" si="114"/>
        <v>1</v>
      </c>
      <c r="F1384" s="35" t="s">
        <v>22</v>
      </c>
      <c r="G1384" s="34">
        <f t="shared" si="113"/>
        <v>31.23</v>
      </c>
      <c r="H1384" s="36">
        <f t="shared" si="112"/>
        <v>39.04</v>
      </c>
      <c r="I1384" s="36">
        <f t="shared" si="109"/>
        <v>39.04</v>
      </c>
      <c r="J1384" s="29" t="s">
        <v>3622</v>
      </c>
      <c r="K1384" s="37">
        <v>31.23</v>
      </c>
      <c r="M1384" s="38">
        <v>31.23</v>
      </c>
      <c r="N1384" s="39">
        <f t="shared" si="110"/>
        <v>0.25</v>
      </c>
      <c r="S1384" s="13">
        <v>1</v>
      </c>
    </row>
    <row r="1385" spans="1:19" ht="22.5" x14ac:dyDescent="0.25">
      <c r="A1385" s="32" t="s">
        <v>1431</v>
      </c>
      <c r="B1385" s="33" t="s">
        <v>2544</v>
      </c>
      <c r="C1385" s="32" t="s">
        <v>1</v>
      </c>
      <c r="D1385" s="32" t="s">
        <v>3326</v>
      </c>
      <c r="E1385" s="34">
        <f t="shared" si="114"/>
        <v>1</v>
      </c>
      <c r="F1385" s="35" t="s">
        <v>22</v>
      </c>
      <c r="G1385" s="34">
        <f t="shared" si="113"/>
        <v>47.44</v>
      </c>
      <c r="H1385" s="36">
        <f t="shared" si="112"/>
        <v>59.3</v>
      </c>
      <c r="I1385" s="36">
        <f t="shared" si="109"/>
        <v>59.3</v>
      </c>
      <c r="J1385" s="29" t="s">
        <v>3622</v>
      </c>
      <c r="K1385" s="37">
        <v>47.44</v>
      </c>
      <c r="M1385" s="38">
        <v>47.44</v>
      </c>
      <c r="N1385" s="39">
        <f t="shared" si="110"/>
        <v>0.25</v>
      </c>
      <c r="S1385" s="13">
        <v>1</v>
      </c>
    </row>
    <row r="1386" spans="1:19" x14ac:dyDescent="0.25">
      <c r="A1386" s="32" t="s">
        <v>1432</v>
      </c>
      <c r="B1386" s="33" t="s">
        <v>2369</v>
      </c>
      <c r="C1386" s="32" t="s">
        <v>2930</v>
      </c>
      <c r="D1386" s="32" t="s">
        <v>3153</v>
      </c>
      <c r="E1386" s="34">
        <f t="shared" si="114"/>
        <v>3</v>
      </c>
      <c r="F1386" s="35" t="s">
        <v>22</v>
      </c>
      <c r="G1386" s="34">
        <f t="shared" si="113"/>
        <v>9.6999999999999993</v>
      </c>
      <c r="H1386" s="36">
        <f t="shared" si="112"/>
        <v>12.13</v>
      </c>
      <c r="I1386" s="36">
        <f t="shared" si="109"/>
        <v>36.39</v>
      </c>
      <c r="J1386" s="29" t="s">
        <v>3622</v>
      </c>
      <c r="K1386" s="37">
        <v>9.6999999999999993</v>
      </c>
      <c r="M1386" s="38">
        <v>9.6999999999999993</v>
      </c>
      <c r="N1386" s="39">
        <f t="shared" si="110"/>
        <v>0.25099999999999989</v>
      </c>
      <c r="S1386" s="13">
        <v>3</v>
      </c>
    </row>
    <row r="1387" spans="1:19" x14ac:dyDescent="0.25">
      <c r="A1387" s="32" t="s">
        <v>1433</v>
      </c>
      <c r="B1387" s="33" t="s">
        <v>2371</v>
      </c>
      <c r="C1387" s="32" t="s">
        <v>2930</v>
      </c>
      <c r="D1387" s="32" t="s">
        <v>3155</v>
      </c>
      <c r="E1387" s="34">
        <f t="shared" si="114"/>
        <v>5</v>
      </c>
      <c r="F1387" s="35" t="s">
        <v>22</v>
      </c>
      <c r="G1387" s="34">
        <f t="shared" si="113"/>
        <v>12.29</v>
      </c>
      <c r="H1387" s="36">
        <f t="shared" si="112"/>
        <v>15.36</v>
      </c>
      <c r="I1387" s="36">
        <f t="shared" si="109"/>
        <v>76.8</v>
      </c>
      <c r="J1387" s="29" t="s">
        <v>3622</v>
      </c>
      <c r="K1387" s="37">
        <v>12.29</v>
      </c>
      <c r="M1387" s="38">
        <v>12.29</v>
      </c>
      <c r="N1387" s="39">
        <f t="shared" si="110"/>
        <v>0.25</v>
      </c>
      <c r="S1387" s="13">
        <v>5</v>
      </c>
    </row>
    <row r="1388" spans="1:19" x14ac:dyDescent="0.25">
      <c r="A1388" s="32" t="s">
        <v>1434</v>
      </c>
      <c r="B1388" s="33" t="s">
        <v>2686</v>
      </c>
      <c r="C1388" s="32" t="s">
        <v>2930</v>
      </c>
      <c r="D1388" s="32" t="s">
        <v>3465</v>
      </c>
      <c r="E1388" s="34">
        <f t="shared" si="114"/>
        <v>1</v>
      </c>
      <c r="F1388" s="35" t="s">
        <v>22</v>
      </c>
      <c r="G1388" s="34">
        <f t="shared" si="113"/>
        <v>32.19</v>
      </c>
      <c r="H1388" s="36">
        <f t="shared" si="112"/>
        <v>40.24</v>
      </c>
      <c r="I1388" s="36">
        <f t="shared" si="109"/>
        <v>40.24</v>
      </c>
      <c r="J1388" s="29" t="s">
        <v>3622</v>
      </c>
      <c r="K1388" s="37">
        <v>32.19</v>
      </c>
      <c r="M1388" s="38">
        <v>32.19</v>
      </c>
      <c r="N1388" s="39">
        <f t="shared" si="110"/>
        <v>0.25</v>
      </c>
      <c r="S1388" s="13">
        <v>1</v>
      </c>
    </row>
    <row r="1389" spans="1:19" ht="22.5" x14ac:dyDescent="0.25">
      <c r="A1389" s="32" t="s">
        <v>1435</v>
      </c>
      <c r="B1389" s="33" t="s">
        <v>2385</v>
      </c>
      <c r="C1389" s="32" t="s">
        <v>2930</v>
      </c>
      <c r="D1389" s="32" t="s">
        <v>3169</v>
      </c>
      <c r="E1389" s="34">
        <f t="shared" si="114"/>
        <v>8</v>
      </c>
      <c r="F1389" s="35" t="s">
        <v>22</v>
      </c>
      <c r="G1389" s="34">
        <f t="shared" si="113"/>
        <v>8.6</v>
      </c>
      <c r="H1389" s="36">
        <f t="shared" si="112"/>
        <v>10.75</v>
      </c>
      <c r="I1389" s="36">
        <f t="shared" si="109"/>
        <v>86</v>
      </c>
      <c r="J1389" s="29" t="s">
        <v>3622</v>
      </c>
      <c r="K1389" s="37">
        <v>8.6</v>
      </c>
      <c r="M1389" s="38">
        <v>8.6</v>
      </c>
      <c r="N1389" s="39">
        <f t="shared" si="110"/>
        <v>0.25</v>
      </c>
      <c r="S1389" s="13">
        <v>8</v>
      </c>
    </row>
    <row r="1390" spans="1:19" ht="22.5" x14ac:dyDescent="0.25">
      <c r="A1390" s="32" t="s">
        <v>1436</v>
      </c>
      <c r="B1390" s="33" t="s">
        <v>2386</v>
      </c>
      <c r="C1390" s="32" t="s">
        <v>2930</v>
      </c>
      <c r="D1390" s="32" t="s">
        <v>3170</v>
      </c>
      <c r="E1390" s="34">
        <f t="shared" si="114"/>
        <v>6</v>
      </c>
      <c r="F1390" s="35" t="s">
        <v>22</v>
      </c>
      <c r="G1390" s="34">
        <f t="shared" si="113"/>
        <v>18.170000000000002</v>
      </c>
      <c r="H1390" s="36">
        <f t="shared" si="112"/>
        <v>22.71</v>
      </c>
      <c r="I1390" s="36">
        <f t="shared" si="109"/>
        <v>136.26</v>
      </c>
      <c r="J1390" s="29" t="s">
        <v>3622</v>
      </c>
      <c r="K1390" s="37">
        <v>18.170000000000002</v>
      </c>
      <c r="M1390" s="38">
        <v>18.170000000000002</v>
      </c>
      <c r="N1390" s="39">
        <f t="shared" si="110"/>
        <v>0.25</v>
      </c>
      <c r="S1390" s="13">
        <v>6</v>
      </c>
    </row>
    <row r="1391" spans="1:19" x14ac:dyDescent="0.25">
      <c r="A1391" s="32" t="s">
        <v>1437</v>
      </c>
      <c r="B1391" s="33" t="s">
        <v>2382</v>
      </c>
      <c r="C1391" s="32" t="s">
        <v>2930</v>
      </c>
      <c r="D1391" s="32" t="s">
        <v>3166</v>
      </c>
      <c r="E1391" s="34">
        <f t="shared" si="114"/>
        <v>3</v>
      </c>
      <c r="F1391" s="35" t="s">
        <v>22</v>
      </c>
      <c r="G1391" s="34">
        <f t="shared" si="113"/>
        <v>35.78</v>
      </c>
      <c r="H1391" s="36">
        <f t="shared" si="112"/>
        <v>44.73</v>
      </c>
      <c r="I1391" s="36">
        <f t="shared" si="109"/>
        <v>134.19</v>
      </c>
      <c r="J1391" s="29" t="s">
        <v>3622</v>
      </c>
      <c r="K1391" s="37">
        <v>35.78</v>
      </c>
      <c r="M1391" s="38">
        <v>35.78</v>
      </c>
      <c r="N1391" s="39">
        <f t="shared" si="110"/>
        <v>0.25</v>
      </c>
      <c r="S1391" s="13">
        <v>3</v>
      </c>
    </row>
    <row r="1392" spans="1:19" x14ac:dyDescent="0.25">
      <c r="A1392" s="32" t="s">
        <v>1438</v>
      </c>
      <c r="B1392" s="33" t="s">
        <v>2381</v>
      </c>
      <c r="C1392" s="32" t="s">
        <v>2930</v>
      </c>
      <c r="D1392" s="32" t="s">
        <v>3165</v>
      </c>
      <c r="E1392" s="34">
        <f t="shared" si="114"/>
        <v>4</v>
      </c>
      <c r="F1392" s="35" t="s">
        <v>22</v>
      </c>
      <c r="G1392" s="34">
        <f t="shared" si="113"/>
        <v>22.36</v>
      </c>
      <c r="H1392" s="36">
        <f t="shared" si="112"/>
        <v>27.95</v>
      </c>
      <c r="I1392" s="36">
        <f t="shared" si="109"/>
        <v>111.8</v>
      </c>
      <c r="J1392" s="29" t="s">
        <v>3622</v>
      </c>
      <c r="K1392" s="37">
        <v>22.36</v>
      </c>
      <c r="M1392" s="38">
        <v>22.36</v>
      </c>
      <c r="N1392" s="39">
        <f t="shared" si="110"/>
        <v>0.25</v>
      </c>
      <c r="S1392" s="13">
        <v>4</v>
      </c>
    </row>
    <row r="1393" spans="1:19" ht="22.5" x14ac:dyDescent="0.25">
      <c r="A1393" s="32" t="s">
        <v>1439</v>
      </c>
      <c r="B1393" s="33" t="s">
        <v>2411</v>
      </c>
      <c r="C1393" s="32" t="s">
        <v>1</v>
      </c>
      <c r="D1393" s="32" t="s">
        <v>3195</v>
      </c>
      <c r="E1393" s="34">
        <f t="shared" si="114"/>
        <v>2</v>
      </c>
      <c r="F1393" s="35" t="s">
        <v>22</v>
      </c>
      <c r="G1393" s="34">
        <f t="shared" si="113"/>
        <v>20.98</v>
      </c>
      <c r="H1393" s="36">
        <f t="shared" si="112"/>
        <v>26.23</v>
      </c>
      <c r="I1393" s="36">
        <f t="shared" si="109"/>
        <v>52.46</v>
      </c>
      <c r="J1393" s="29" t="s">
        <v>3622</v>
      </c>
      <c r="K1393" s="37">
        <v>20.98</v>
      </c>
      <c r="M1393" s="38">
        <v>20.98</v>
      </c>
      <c r="N1393" s="39">
        <f t="shared" si="110"/>
        <v>0.25</v>
      </c>
      <c r="S1393" s="13">
        <v>2</v>
      </c>
    </row>
    <row r="1394" spans="1:19" ht="22.5" x14ac:dyDescent="0.25">
      <c r="A1394" s="32" t="s">
        <v>1440</v>
      </c>
      <c r="B1394" s="33" t="s">
        <v>2631</v>
      </c>
      <c r="C1394" s="32" t="s">
        <v>1</v>
      </c>
      <c r="D1394" s="32" t="s">
        <v>3410</v>
      </c>
      <c r="E1394" s="34">
        <f t="shared" si="114"/>
        <v>405</v>
      </c>
      <c r="F1394" s="35" t="s">
        <v>24</v>
      </c>
      <c r="G1394" s="34">
        <f t="shared" si="113"/>
        <v>4.47</v>
      </c>
      <c r="H1394" s="36">
        <f t="shared" si="112"/>
        <v>5.59</v>
      </c>
      <c r="I1394" s="36">
        <f t="shared" si="109"/>
        <v>2263.9499999999998</v>
      </c>
      <c r="J1394" s="29" t="s">
        <v>3622</v>
      </c>
      <c r="K1394" s="37">
        <v>4.47</v>
      </c>
      <c r="M1394" s="38">
        <v>4.47</v>
      </c>
      <c r="N1394" s="39">
        <f t="shared" si="110"/>
        <v>0.25099999999999989</v>
      </c>
      <c r="S1394" s="13">
        <v>405</v>
      </c>
    </row>
    <row r="1395" spans="1:19" ht="22.5" x14ac:dyDescent="0.25">
      <c r="A1395" s="32" t="s">
        <v>1441</v>
      </c>
      <c r="B1395" s="33" t="s">
        <v>2687</v>
      </c>
      <c r="C1395" s="32" t="s">
        <v>1</v>
      </c>
      <c r="D1395" s="32" t="s">
        <v>3466</v>
      </c>
      <c r="E1395" s="34">
        <f t="shared" si="114"/>
        <v>27</v>
      </c>
      <c r="F1395" s="35" t="s">
        <v>24</v>
      </c>
      <c r="G1395" s="34">
        <f t="shared" si="113"/>
        <v>17.12</v>
      </c>
      <c r="H1395" s="36">
        <f t="shared" si="112"/>
        <v>21.4</v>
      </c>
      <c r="I1395" s="36">
        <f t="shared" si="109"/>
        <v>577.79999999999995</v>
      </c>
      <c r="J1395" s="29" t="s">
        <v>3622</v>
      </c>
      <c r="K1395" s="37">
        <v>17.12</v>
      </c>
      <c r="M1395" s="38">
        <v>17.12</v>
      </c>
      <c r="N1395" s="39">
        <f t="shared" si="110"/>
        <v>0.25</v>
      </c>
      <c r="S1395" s="13">
        <v>27</v>
      </c>
    </row>
    <row r="1396" spans="1:19" x14ac:dyDescent="0.25">
      <c r="A1396" s="32" t="s">
        <v>1442</v>
      </c>
      <c r="B1396" s="33" t="s">
        <v>2688</v>
      </c>
      <c r="C1396" s="32" t="s">
        <v>2930</v>
      </c>
      <c r="D1396" s="32" t="s">
        <v>3467</v>
      </c>
      <c r="E1396" s="34">
        <f t="shared" si="114"/>
        <v>8</v>
      </c>
      <c r="F1396" s="35" t="s">
        <v>22</v>
      </c>
      <c r="G1396" s="34">
        <f t="shared" si="113"/>
        <v>3966.68</v>
      </c>
      <c r="H1396" s="36">
        <f t="shared" si="112"/>
        <v>4958.3500000000004</v>
      </c>
      <c r="I1396" s="36">
        <f t="shared" si="109"/>
        <v>39666.800000000003</v>
      </c>
      <c r="J1396" s="29" t="s">
        <v>3622</v>
      </c>
      <c r="K1396" s="37">
        <v>3966.68</v>
      </c>
      <c r="M1396" s="38">
        <v>3966.68</v>
      </c>
      <c r="N1396" s="39">
        <f t="shared" si="110"/>
        <v>0.25</v>
      </c>
      <c r="S1396" s="13">
        <v>8</v>
      </c>
    </row>
    <row r="1397" spans="1:19" x14ac:dyDescent="0.25">
      <c r="A1397" s="32" t="s">
        <v>1443</v>
      </c>
      <c r="B1397" s="33" t="s">
        <v>2689</v>
      </c>
      <c r="C1397" s="32" t="s">
        <v>2930</v>
      </c>
      <c r="D1397" s="32" t="s">
        <v>3468</v>
      </c>
      <c r="E1397" s="34">
        <f t="shared" si="114"/>
        <v>1</v>
      </c>
      <c r="F1397" s="35" t="s">
        <v>22</v>
      </c>
      <c r="G1397" s="34">
        <f t="shared" si="113"/>
        <v>173.25</v>
      </c>
      <c r="H1397" s="36">
        <f t="shared" si="112"/>
        <v>216.56</v>
      </c>
      <c r="I1397" s="36">
        <f t="shared" si="109"/>
        <v>216.56</v>
      </c>
      <c r="J1397" s="29" t="s">
        <v>3622</v>
      </c>
      <c r="K1397" s="37">
        <v>173.25</v>
      </c>
      <c r="M1397" s="38">
        <v>173.25</v>
      </c>
      <c r="N1397" s="39">
        <f t="shared" si="110"/>
        <v>0.25</v>
      </c>
      <c r="S1397" s="13">
        <v>1</v>
      </c>
    </row>
    <row r="1398" spans="1:19" ht="22.5" x14ac:dyDescent="0.25">
      <c r="A1398" s="32" t="s">
        <v>1444</v>
      </c>
      <c r="B1398" s="33" t="s">
        <v>2690</v>
      </c>
      <c r="C1398" s="32" t="s">
        <v>1</v>
      </c>
      <c r="D1398" s="32" t="s">
        <v>3469</v>
      </c>
      <c r="E1398" s="34">
        <f t="shared" si="114"/>
        <v>8</v>
      </c>
      <c r="F1398" s="35" t="s">
        <v>22</v>
      </c>
      <c r="G1398" s="34">
        <f t="shared" si="113"/>
        <v>616.48</v>
      </c>
      <c r="H1398" s="36">
        <f t="shared" si="112"/>
        <v>770.6</v>
      </c>
      <c r="I1398" s="36">
        <f t="shared" si="109"/>
        <v>6164.8</v>
      </c>
      <c r="J1398" s="29" t="s">
        <v>3622</v>
      </c>
      <c r="K1398" s="37">
        <v>616.48</v>
      </c>
      <c r="M1398" s="38">
        <v>616.48</v>
      </c>
      <c r="N1398" s="39">
        <f t="shared" si="110"/>
        <v>0.25</v>
      </c>
      <c r="S1398" s="13">
        <v>8</v>
      </c>
    </row>
    <row r="1399" spans="1:19" ht="22.5" x14ac:dyDescent="0.25">
      <c r="A1399" s="32" t="s">
        <v>1445</v>
      </c>
      <c r="B1399" s="33" t="s">
        <v>2418</v>
      </c>
      <c r="C1399" s="32" t="s">
        <v>1</v>
      </c>
      <c r="D1399" s="32" t="s">
        <v>3202</v>
      </c>
      <c r="E1399" s="34">
        <f t="shared" si="114"/>
        <v>4</v>
      </c>
      <c r="F1399" s="35" t="s">
        <v>22</v>
      </c>
      <c r="G1399" s="34">
        <f t="shared" si="113"/>
        <v>16.79</v>
      </c>
      <c r="H1399" s="36">
        <f t="shared" si="112"/>
        <v>20.99</v>
      </c>
      <c r="I1399" s="36">
        <f t="shared" si="109"/>
        <v>83.96</v>
      </c>
      <c r="J1399" s="29" t="s">
        <v>3622</v>
      </c>
      <c r="K1399" s="37">
        <v>16.79</v>
      </c>
      <c r="M1399" s="38">
        <v>16.79</v>
      </c>
      <c r="N1399" s="39">
        <f t="shared" si="110"/>
        <v>0.25</v>
      </c>
      <c r="S1399" s="13">
        <v>4</v>
      </c>
    </row>
    <row r="1400" spans="1:19" x14ac:dyDescent="0.25">
      <c r="A1400" s="32" t="s">
        <v>1446</v>
      </c>
      <c r="B1400" s="33" t="s">
        <v>2691</v>
      </c>
      <c r="C1400" s="32" t="s">
        <v>2930</v>
      </c>
      <c r="D1400" s="32" t="s">
        <v>3470</v>
      </c>
      <c r="E1400" s="34">
        <f t="shared" si="114"/>
        <v>1</v>
      </c>
      <c r="F1400" s="35" t="s">
        <v>22</v>
      </c>
      <c r="G1400" s="34">
        <f t="shared" si="113"/>
        <v>287.11</v>
      </c>
      <c r="H1400" s="36">
        <f t="shared" si="112"/>
        <v>358.89</v>
      </c>
      <c r="I1400" s="36">
        <f t="shared" si="109"/>
        <v>358.89</v>
      </c>
      <c r="J1400" s="29" t="s">
        <v>3622</v>
      </c>
      <c r="K1400" s="37">
        <v>287.11</v>
      </c>
      <c r="M1400" s="38">
        <v>287.11</v>
      </c>
      <c r="N1400" s="39">
        <f t="shared" si="110"/>
        <v>0.25</v>
      </c>
      <c r="S1400" s="13">
        <v>1</v>
      </c>
    </row>
    <row r="1401" spans="1:19" ht="45" x14ac:dyDescent="0.25">
      <c r="A1401" s="32" t="s">
        <v>1447</v>
      </c>
      <c r="B1401" s="33" t="s">
        <v>2692</v>
      </c>
      <c r="C1401" s="32" t="s">
        <v>2930</v>
      </c>
      <c r="D1401" s="32" t="s">
        <v>3471</v>
      </c>
      <c r="E1401" s="34">
        <f t="shared" si="114"/>
        <v>1</v>
      </c>
      <c r="F1401" s="35" t="s">
        <v>22</v>
      </c>
      <c r="G1401" s="34">
        <f t="shared" si="113"/>
        <v>7667.55</v>
      </c>
      <c r="H1401" s="36">
        <f t="shared" si="112"/>
        <v>9584.44</v>
      </c>
      <c r="I1401" s="36">
        <f t="shared" si="109"/>
        <v>9584.44</v>
      </c>
      <c r="J1401" s="29" t="s">
        <v>3622</v>
      </c>
      <c r="K1401" s="37">
        <v>7667.55</v>
      </c>
      <c r="M1401" s="38">
        <v>7667.55</v>
      </c>
      <c r="N1401" s="39">
        <f t="shared" si="110"/>
        <v>0.25</v>
      </c>
      <c r="S1401" s="13">
        <v>1</v>
      </c>
    </row>
    <row r="1402" spans="1:19" ht="22.5" x14ac:dyDescent="0.25">
      <c r="A1402" s="32" t="s">
        <v>1448</v>
      </c>
      <c r="B1402" s="33" t="s">
        <v>2419</v>
      </c>
      <c r="C1402" s="32" t="s">
        <v>1</v>
      </c>
      <c r="D1402" s="32" t="s">
        <v>3203</v>
      </c>
      <c r="E1402" s="34">
        <f t="shared" si="114"/>
        <v>1</v>
      </c>
      <c r="F1402" s="35" t="s">
        <v>22</v>
      </c>
      <c r="G1402" s="34">
        <f t="shared" si="113"/>
        <v>108.85</v>
      </c>
      <c r="H1402" s="36">
        <f t="shared" si="112"/>
        <v>136.06</v>
      </c>
      <c r="I1402" s="36">
        <f t="shared" si="109"/>
        <v>136.06</v>
      </c>
      <c r="J1402" s="29" t="s">
        <v>3622</v>
      </c>
      <c r="K1402" s="37">
        <v>108.85</v>
      </c>
      <c r="M1402" s="38">
        <v>108.85</v>
      </c>
      <c r="N1402" s="39">
        <f t="shared" si="110"/>
        <v>0.25</v>
      </c>
      <c r="S1402" s="13">
        <v>1</v>
      </c>
    </row>
    <row r="1403" spans="1:19" ht="22.5" x14ac:dyDescent="0.25">
      <c r="A1403" s="32" t="s">
        <v>1449</v>
      </c>
      <c r="B1403" s="33" t="s">
        <v>2429</v>
      </c>
      <c r="C1403" s="32" t="s">
        <v>1</v>
      </c>
      <c r="D1403" s="32" t="s">
        <v>3213</v>
      </c>
      <c r="E1403" s="34">
        <f t="shared" si="114"/>
        <v>1</v>
      </c>
      <c r="F1403" s="35" t="s">
        <v>22</v>
      </c>
      <c r="G1403" s="34">
        <f t="shared" si="113"/>
        <v>15.3</v>
      </c>
      <c r="H1403" s="36">
        <f t="shared" si="112"/>
        <v>19.13</v>
      </c>
      <c r="I1403" s="36">
        <f t="shared" si="109"/>
        <v>19.13</v>
      </c>
      <c r="J1403" s="29" t="s">
        <v>3622</v>
      </c>
      <c r="K1403" s="37">
        <v>15.3</v>
      </c>
      <c r="M1403" s="38">
        <v>15.3</v>
      </c>
      <c r="N1403" s="39">
        <f t="shared" si="110"/>
        <v>0.25</v>
      </c>
      <c r="S1403" s="13">
        <v>1</v>
      </c>
    </row>
    <row r="1404" spans="1:19" ht="22.5" x14ac:dyDescent="0.25">
      <c r="A1404" s="32" t="s">
        <v>1450</v>
      </c>
      <c r="B1404" s="33" t="s">
        <v>2436</v>
      </c>
      <c r="C1404" s="32" t="s">
        <v>1</v>
      </c>
      <c r="D1404" s="32" t="s">
        <v>3220</v>
      </c>
      <c r="E1404" s="34">
        <f t="shared" si="114"/>
        <v>3</v>
      </c>
      <c r="F1404" s="35" t="s">
        <v>22</v>
      </c>
      <c r="G1404" s="34">
        <f t="shared" si="113"/>
        <v>14.59</v>
      </c>
      <c r="H1404" s="36">
        <f t="shared" si="112"/>
        <v>18.239999999999998</v>
      </c>
      <c r="I1404" s="36">
        <f t="shared" si="109"/>
        <v>54.72</v>
      </c>
      <c r="J1404" s="29" t="s">
        <v>3622</v>
      </c>
      <c r="K1404" s="37">
        <v>14.59</v>
      </c>
      <c r="M1404" s="38">
        <v>14.59</v>
      </c>
      <c r="N1404" s="39">
        <f t="shared" si="110"/>
        <v>0.25</v>
      </c>
      <c r="S1404" s="13">
        <v>3</v>
      </c>
    </row>
    <row r="1405" spans="1:19" ht="22.5" x14ac:dyDescent="0.25">
      <c r="A1405" s="32" t="s">
        <v>1451</v>
      </c>
      <c r="B1405" s="33" t="s">
        <v>2430</v>
      </c>
      <c r="C1405" s="32" t="s">
        <v>2930</v>
      </c>
      <c r="D1405" s="32" t="s">
        <v>3214</v>
      </c>
      <c r="E1405" s="34">
        <f t="shared" si="114"/>
        <v>1</v>
      </c>
      <c r="F1405" s="35" t="s">
        <v>22</v>
      </c>
      <c r="G1405" s="34">
        <f t="shared" si="113"/>
        <v>863.46</v>
      </c>
      <c r="H1405" s="36">
        <f t="shared" si="112"/>
        <v>1079.33</v>
      </c>
      <c r="I1405" s="36">
        <f t="shared" si="109"/>
        <v>1079.33</v>
      </c>
      <c r="J1405" s="29" t="s">
        <v>3622</v>
      </c>
      <c r="K1405" s="37">
        <v>863.46</v>
      </c>
      <c r="M1405" s="38">
        <v>863.46</v>
      </c>
      <c r="N1405" s="39">
        <f t="shared" si="110"/>
        <v>0.25</v>
      </c>
      <c r="S1405" s="13">
        <v>1</v>
      </c>
    </row>
    <row r="1406" spans="1:19" ht="22.5" x14ac:dyDescent="0.25">
      <c r="A1406" s="32" t="s">
        <v>1452</v>
      </c>
      <c r="B1406" s="33" t="s">
        <v>2422</v>
      </c>
      <c r="C1406" s="32" t="s">
        <v>2930</v>
      </c>
      <c r="D1406" s="32" t="s">
        <v>3206</v>
      </c>
      <c r="E1406" s="34">
        <f t="shared" si="114"/>
        <v>4</v>
      </c>
      <c r="F1406" s="35" t="s">
        <v>22</v>
      </c>
      <c r="G1406" s="34">
        <f t="shared" si="113"/>
        <v>170.55</v>
      </c>
      <c r="H1406" s="36">
        <f t="shared" si="112"/>
        <v>213.19</v>
      </c>
      <c r="I1406" s="36">
        <f t="shared" si="109"/>
        <v>852.76</v>
      </c>
      <c r="J1406" s="29" t="s">
        <v>3622</v>
      </c>
      <c r="K1406" s="37">
        <v>170.55</v>
      </c>
      <c r="M1406" s="38">
        <v>170.55</v>
      </c>
      <c r="N1406" s="39">
        <f t="shared" si="110"/>
        <v>0.25</v>
      </c>
      <c r="S1406" s="13">
        <v>4</v>
      </c>
    </row>
    <row r="1407" spans="1:19" ht="22.5" customHeight="1" x14ac:dyDescent="0.25">
      <c r="A1407" s="32" t="s">
        <v>1453</v>
      </c>
      <c r="B1407" s="33" t="s">
        <v>2547</v>
      </c>
      <c r="C1407" s="32" t="s">
        <v>2930</v>
      </c>
      <c r="D1407" s="32" t="s">
        <v>3329</v>
      </c>
      <c r="E1407" s="34">
        <f t="shared" si="114"/>
        <v>4</v>
      </c>
      <c r="F1407" s="35" t="s">
        <v>22</v>
      </c>
      <c r="G1407" s="34">
        <f t="shared" si="113"/>
        <v>186.27</v>
      </c>
      <c r="H1407" s="36">
        <f t="shared" si="112"/>
        <v>232.84</v>
      </c>
      <c r="I1407" s="36">
        <f t="shared" si="109"/>
        <v>931.36</v>
      </c>
      <c r="J1407" s="29" t="s">
        <v>3622</v>
      </c>
      <c r="K1407" s="37">
        <v>186.27</v>
      </c>
      <c r="M1407" s="38">
        <v>186.27</v>
      </c>
      <c r="N1407" s="39">
        <f t="shared" si="110"/>
        <v>0.25</v>
      </c>
      <c r="S1407" s="13">
        <v>4</v>
      </c>
    </row>
    <row r="1408" spans="1:19" ht="33.75" x14ac:dyDescent="0.25">
      <c r="A1408" s="32" t="s">
        <v>1454</v>
      </c>
      <c r="B1408" s="33" t="s">
        <v>2693</v>
      </c>
      <c r="C1408" s="32" t="s">
        <v>2</v>
      </c>
      <c r="D1408" s="32" t="s">
        <v>3472</v>
      </c>
      <c r="E1408" s="34">
        <f t="shared" si="114"/>
        <v>1377.3</v>
      </c>
      <c r="F1408" s="35" t="s">
        <v>23</v>
      </c>
      <c r="G1408" s="34">
        <f t="shared" si="113"/>
        <v>9.92</v>
      </c>
      <c r="H1408" s="36">
        <f t="shared" si="112"/>
        <v>12.4</v>
      </c>
      <c r="I1408" s="36">
        <f t="shared" si="109"/>
        <v>17078.52</v>
      </c>
      <c r="J1408" s="29" t="s">
        <v>3622</v>
      </c>
      <c r="K1408" s="37">
        <v>9.92</v>
      </c>
      <c r="M1408" s="38">
        <v>9.92</v>
      </c>
      <c r="N1408" s="39">
        <f t="shared" si="110"/>
        <v>0.25</v>
      </c>
      <c r="S1408" s="13">
        <v>1377.3</v>
      </c>
    </row>
    <row r="1409" spans="1:19" ht="22.5" x14ac:dyDescent="0.25">
      <c r="A1409" s="32" t="s">
        <v>1455</v>
      </c>
      <c r="B1409" s="33" t="s">
        <v>2694</v>
      </c>
      <c r="C1409" s="32" t="s">
        <v>1</v>
      </c>
      <c r="D1409" s="32" t="s">
        <v>3473</v>
      </c>
      <c r="E1409" s="34">
        <f t="shared" si="114"/>
        <v>35.42</v>
      </c>
      <c r="F1409" s="35" t="s">
        <v>18</v>
      </c>
      <c r="G1409" s="34">
        <f t="shared" si="113"/>
        <v>153.34</v>
      </c>
      <c r="H1409" s="36">
        <f t="shared" si="112"/>
        <v>191.68</v>
      </c>
      <c r="I1409" s="36">
        <f t="shared" si="109"/>
        <v>6789.31</v>
      </c>
      <c r="J1409" s="29" t="s">
        <v>3622</v>
      </c>
      <c r="K1409" s="37">
        <v>153.34</v>
      </c>
      <c r="M1409" s="38">
        <v>153.34</v>
      </c>
      <c r="N1409" s="39">
        <f t="shared" si="110"/>
        <v>0.25</v>
      </c>
      <c r="S1409" s="13">
        <v>35.42</v>
      </c>
    </row>
    <row r="1410" spans="1:19" ht="22.5" x14ac:dyDescent="0.25">
      <c r="A1410" s="32" t="s">
        <v>1456</v>
      </c>
      <c r="B1410" s="33" t="s">
        <v>2695</v>
      </c>
      <c r="C1410" s="32" t="s">
        <v>2930</v>
      </c>
      <c r="D1410" s="32" t="s">
        <v>3474</v>
      </c>
      <c r="E1410" s="34">
        <f t="shared" si="114"/>
        <v>9.18</v>
      </c>
      <c r="F1410" s="35" t="s">
        <v>18</v>
      </c>
      <c r="G1410" s="34">
        <f t="shared" si="113"/>
        <v>111.42</v>
      </c>
      <c r="H1410" s="36">
        <f t="shared" si="112"/>
        <v>139.28</v>
      </c>
      <c r="I1410" s="36">
        <f t="shared" si="109"/>
        <v>1278.5899999999999</v>
      </c>
      <c r="J1410" s="29" t="s">
        <v>3622</v>
      </c>
      <c r="K1410" s="37">
        <v>111.42</v>
      </c>
      <c r="M1410" s="38">
        <v>111.42</v>
      </c>
      <c r="N1410" s="39">
        <f t="shared" si="110"/>
        <v>0.25</v>
      </c>
      <c r="S1410" s="13">
        <v>9.18</v>
      </c>
    </row>
    <row r="1411" spans="1:19" ht="22.5" x14ac:dyDescent="0.25">
      <c r="A1411" s="32" t="s">
        <v>1457</v>
      </c>
      <c r="B1411" s="33" t="s">
        <v>2696</v>
      </c>
      <c r="C1411" s="32" t="s">
        <v>1</v>
      </c>
      <c r="D1411" s="32" t="s">
        <v>3475</v>
      </c>
      <c r="E1411" s="34">
        <f t="shared" si="114"/>
        <v>12.65</v>
      </c>
      <c r="F1411" s="35" t="s">
        <v>24</v>
      </c>
      <c r="G1411" s="34">
        <f t="shared" si="113"/>
        <v>73.34</v>
      </c>
      <c r="H1411" s="36">
        <f t="shared" si="112"/>
        <v>91.68</v>
      </c>
      <c r="I1411" s="36">
        <f t="shared" si="109"/>
        <v>1159.75</v>
      </c>
      <c r="J1411" s="29" t="s">
        <v>3622</v>
      </c>
      <c r="K1411" s="37">
        <v>73.34</v>
      </c>
      <c r="M1411" s="38">
        <v>73.34</v>
      </c>
      <c r="N1411" s="39">
        <f t="shared" si="110"/>
        <v>0.25</v>
      </c>
      <c r="S1411" s="13">
        <v>12.65</v>
      </c>
    </row>
    <row r="1412" spans="1:19" ht="33.75" x14ac:dyDescent="0.25">
      <c r="A1412" s="32" t="s">
        <v>1458</v>
      </c>
      <c r="B1412" s="33" t="s">
        <v>2327</v>
      </c>
      <c r="C1412" s="32" t="s">
        <v>1</v>
      </c>
      <c r="D1412" s="32" t="s">
        <v>3111</v>
      </c>
      <c r="E1412" s="34">
        <f t="shared" si="114"/>
        <v>1</v>
      </c>
      <c r="F1412" s="35" t="s">
        <v>22</v>
      </c>
      <c r="G1412" s="34">
        <f t="shared" si="113"/>
        <v>1825.89</v>
      </c>
      <c r="H1412" s="36">
        <f t="shared" si="112"/>
        <v>2282.36</v>
      </c>
      <c r="I1412" s="36">
        <f t="shared" si="109"/>
        <v>2282.36</v>
      </c>
      <c r="J1412" s="29" t="s">
        <v>3622</v>
      </c>
      <c r="K1412" s="37">
        <v>1825.89</v>
      </c>
      <c r="M1412" s="38">
        <v>1825.89</v>
      </c>
      <c r="N1412" s="39">
        <f t="shared" si="110"/>
        <v>0.25</v>
      </c>
      <c r="S1412" s="13">
        <v>1</v>
      </c>
    </row>
    <row r="1413" spans="1:19" ht="22.5" x14ac:dyDescent="0.25">
      <c r="A1413" s="32" t="s">
        <v>1459</v>
      </c>
      <c r="B1413" s="33" t="s">
        <v>2328</v>
      </c>
      <c r="C1413" s="32" t="s">
        <v>1</v>
      </c>
      <c r="D1413" s="32" t="s">
        <v>3112</v>
      </c>
      <c r="E1413" s="34">
        <f t="shared" si="114"/>
        <v>1</v>
      </c>
      <c r="F1413" s="35" t="s">
        <v>22</v>
      </c>
      <c r="G1413" s="34">
        <f t="shared" si="113"/>
        <v>285.82</v>
      </c>
      <c r="H1413" s="36">
        <f t="shared" si="112"/>
        <v>357.28</v>
      </c>
      <c r="I1413" s="36">
        <f t="shared" si="109"/>
        <v>357.28</v>
      </c>
      <c r="J1413" s="29" t="s">
        <v>3622</v>
      </c>
      <c r="K1413" s="37">
        <v>285.82</v>
      </c>
      <c r="M1413" s="38">
        <v>285.82</v>
      </c>
      <c r="N1413" s="39">
        <f t="shared" si="110"/>
        <v>0.25</v>
      </c>
      <c r="S1413" s="13">
        <v>1</v>
      </c>
    </row>
    <row r="1414" spans="1:19" ht="22.5" x14ac:dyDescent="0.25">
      <c r="A1414" s="32" t="s">
        <v>1460</v>
      </c>
      <c r="B1414" s="33" t="s">
        <v>2316</v>
      </c>
      <c r="C1414" s="32" t="s">
        <v>1</v>
      </c>
      <c r="D1414" s="32" t="s">
        <v>3100</v>
      </c>
      <c r="E1414" s="34">
        <f t="shared" si="114"/>
        <v>81.540000000000006</v>
      </c>
      <c r="F1414" s="35" t="s">
        <v>24</v>
      </c>
      <c r="G1414" s="34">
        <f t="shared" si="113"/>
        <v>55.53</v>
      </c>
      <c r="H1414" s="36">
        <f t="shared" si="112"/>
        <v>69.41</v>
      </c>
      <c r="I1414" s="36">
        <f t="shared" si="109"/>
        <v>5659.69</v>
      </c>
      <c r="J1414" s="29" t="s">
        <v>3622</v>
      </c>
      <c r="K1414" s="37">
        <v>55.53</v>
      </c>
      <c r="M1414" s="38">
        <v>55.53</v>
      </c>
      <c r="N1414" s="39">
        <f t="shared" si="110"/>
        <v>0.25</v>
      </c>
      <c r="S1414" s="13">
        <v>81.540000000000006</v>
      </c>
    </row>
    <row r="1415" spans="1:19" ht="22.5" x14ac:dyDescent="0.25">
      <c r="A1415" s="32" t="s">
        <v>1461</v>
      </c>
      <c r="B1415" s="33" t="s">
        <v>2473</v>
      </c>
      <c r="C1415" s="32" t="s">
        <v>1</v>
      </c>
      <c r="D1415" s="32" t="s">
        <v>3257</v>
      </c>
      <c r="E1415" s="34">
        <f t="shared" si="114"/>
        <v>36</v>
      </c>
      <c r="F1415" s="35" t="s">
        <v>24</v>
      </c>
      <c r="G1415" s="34">
        <f t="shared" si="113"/>
        <v>71.44</v>
      </c>
      <c r="H1415" s="36">
        <f t="shared" si="112"/>
        <v>89.3</v>
      </c>
      <c r="I1415" s="36">
        <f t="shared" si="109"/>
        <v>3214.8</v>
      </c>
      <c r="J1415" s="29" t="s">
        <v>3622</v>
      </c>
      <c r="K1415" s="37">
        <v>71.44</v>
      </c>
      <c r="M1415" s="38">
        <v>71.44</v>
      </c>
      <c r="N1415" s="39">
        <f t="shared" si="110"/>
        <v>0.25</v>
      </c>
      <c r="S1415" s="13">
        <v>36</v>
      </c>
    </row>
    <row r="1416" spans="1:19" ht="22.5" x14ac:dyDescent="0.25">
      <c r="A1416" s="32" t="s">
        <v>1462</v>
      </c>
      <c r="B1416" s="33" t="s">
        <v>2475</v>
      </c>
      <c r="C1416" s="32" t="s">
        <v>2930</v>
      </c>
      <c r="D1416" s="32" t="s">
        <v>3259</v>
      </c>
      <c r="E1416" s="34">
        <f t="shared" si="114"/>
        <v>2</v>
      </c>
      <c r="F1416" s="35" t="s">
        <v>22</v>
      </c>
      <c r="G1416" s="34">
        <f t="shared" si="113"/>
        <v>25.48</v>
      </c>
      <c r="H1416" s="36">
        <f t="shared" si="112"/>
        <v>31.85</v>
      </c>
      <c r="I1416" s="36">
        <f t="shared" si="109"/>
        <v>63.7</v>
      </c>
      <c r="J1416" s="29" t="s">
        <v>3622</v>
      </c>
      <c r="K1416" s="37">
        <v>25.48</v>
      </c>
      <c r="M1416" s="38">
        <v>25.48</v>
      </c>
      <c r="N1416" s="39">
        <f t="shared" si="110"/>
        <v>0.25</v>
      </c>
      <c r="S1416" s="13">
        <v>2</v>
      </c>
    </row>
    <row r="1417" spans="1:19" ht="22.5" x14ac:dyDescent="0.25">
      <c r="A1417" s="32" t="s">
        <v>1463</v>
      </c>
      <c r="B1417" s="33" t="s">
        <v>2697</v>
      </c>
      <c r="C1417" s="32" t="s">
        <v>2930</v>
      </c>
      <c r="D1417" s="32" t="s">
        <v>3476</v>
      </c>
      <c r="E1417" s="34">
        <f t="shared" si="114"/>
        <v>2</v>
      </c>
      <c r="F1417" s="35" t="s">
        <v>22</v>
      </c>
      <c r="G1417" s="34">
        <f t="shared" si="113"/>
        <v>36.14</v>
      </c>
      <c r="H1417" s="36">
        <f t="shared" si="112"/>
        <v>45.18</v>
      </c>
      <c r="I1417" s="36">
        <f t="shared" si="109"/>
        <v>90.36</v>
      </c>
      <c r="J1417" s="29" t="s">
        <v>3622</v>
      </c>
      <c r="K1417" s="37">
        <v>36.14</v>
      </c>
      <c r="M1417" s="38">
        <v>36.14</v>
      </c>
      <c r="N1417" s="39">
        <f t="shared" si="110"/>
        <v>0.25</v>
      </c>
      <c r="S1417" s="13">
        <v>2</v>
      </c>
    </row>
    <row r="1418" spans="1:19" ht="22.5" x14ac:dyDescent="0.25">
      <c r="A1418" s="32" t="s">
        <v>1464</v>
      </c>
      <c r="B1418" s="33" t="s">
        <v>2698</v>
      </c>
      <c r="C1418" s="32" t="s">
        <v>2930</v>
      </c>
      <c r="D1418" s="32" t="s">
        <v>3477</v>
      </c>
      <c r="E1418" s="34">
        <f t="shared" si="114"/>
        <v>4</v>
      </c>
      <c r="F1418" s="35" t="s">
        <v>22</v>
      </c>
      <c r="G1418" s="34">
        <f t="shared" si="113"/>
        <v>52.68</v>
      </c>
      <c r="H1418" s="36">
        <f t="shared" si="112"/>
        <v>65.849999999999994</v>
      </c>
      <c r="I1418" s="36">
        <f t="shared" si="109"/>
        <v>263.39999999999998</v>
      </c>
      <c r="J1418" s="29" t="s">
        <v>3622</v>
      </c>
      <c r="K1418" s="37">
        <v>52.68</v>
      </c>
      <c r="M1418" s="38">
        <v>52.68</v>
      </c>
      <c r="N1418" s="39">
        <f t="shared" si="110"/>
        <v>0.25</v>
      </c>
      <c r="S1418" s="13">
        <v>4</v>
      </c>
    </row>
    <row r="1419" spans="1:19" ht="22.5" x14ac:dyDescent="0.25">
      <c r="A1419" s="32" t="s">
        <v>1465</v>
      </c>
      <c r="B1419" s="33" t="s">
        <v>2699</v>
      </c>
      <c r="C1419" s="32" t="s">
        <v>2930</v>
      </c>
      <c r="D1419" s="32" t="s">
        <v>3478</v>
      </c>
      <c r="E1419" s="34">
        <f t="shared" si="114"/>
        <v>4</v>
      </c>
      <c r="F1419" s="35" t="s">
        <v>24</v>
      </c>
      <c r="G1419" s="34">
        <f t="shared" si="113"/>
        <v>59.03</v>
      </c>
      <c r="H1419" s="36">
        <f t="shared" si="112"/>
        <v>73.790000000000006</v>
      </c>
      <c r="I1419" s="36">
        <f t="shared" si="109"/>
        <v>295.16000000000003</v>
      </c>
      <c r="J1419" s="29" t="s">
        <v>3622</v>
      </c>
      <c r="K1419" s="37">
        <v>59.03</v>
      </c>
      <c r="M1419" s="38">
        <v>59.03</v>
      </c>
      <c r="N1419" s="39">
        <f t="shared" si="110"/>
        <v>0.25</v>
      </c>
      <c r="S1419" s="13">
        <v>4</v>
      </c>
    </row>
    <row r="1420" spans="1:19" ht="22.5" x14ac:dyDescent="0.25">
      <c r="A1420" s="32" t="s">
        <v>1466</v>
      </c>
      <c r="B1420" s="33" t="s">
        <v>2700</v>
      </c>
      <c r="C1420" s="32" t="s">
        <v>1</v>
      </c>
      <c r="D1420" s="32" t="s">
        <v>3479</v>
      </c>
      <c r="E1420" s="34">
        <f t="shared" si="114"/>
        <v>5</v>
      </c>
      <c r="F1420" s="35" t="s">
        <v>24</v>
      </c>
      <c r="G1420" s="34">
        <f t="shared" si="113"/>
        <v>57.68</v>
      </c>
      <c r="H1420" s="36">
        <f t="shared" si="112"/>
        <v>72.099999999999994</v>
      </c>
      <c r="I1420" s="36">
        <f t="shared" si="109"/>
        <v>360.5</v>
      </c>
      <c r="J1420" s="29" t="s">
        <v>3622</v>
      </c>
      <c r="K1420" s="37">
        <v>57.68</v>
      </c>
      <c r="M1420" s="38">
        <v>57.68</v>
      </c>
      <c r="N1420" s="39">
        <f t="shared" si="110"/>
        <v>0.25</v>
      </c>
      <c r="S1420" s="13">
        <v>5</v>
      </c>
    </row>
    <row r="1421" spans="1:19" ht="22.5" x14ac:dyDescent="0.25">
      <c r="A1421" s="32" t="s">
        <v>1467</v>
      </c>
      <c r="B1421" s="33" t="s">
        <v>2701</v>
      </c>
      <c r="C1421" s="32" t="s">
        <v>1</v>
      </c>
      <c r="D1421" s="32" t="s">
        <v>3480</v>
      </c>
      <c r="E1421" s="34">
        <f t="shared" si="114"/>
        <v>4</v>
      </c>
      <c r="F1421" s="35" t="s">
        <v>22</v>
      </c>
      <c r="G1421" s="34">
        <f t="shared" si="113"/>
        <v>26.37</v>
      </c>
      <c r="H1421" s="36">
        <f t="shared" si="112"/>
        <v>32.96</v>
      </c>
      <c r="I1421" s="36">
        <f t="shared" ref="I1421:I1484" si="115">ROUND(E1421*H1421,2)</f>
        <v>131.84</v>
      </c>
      <c r="J1421" s="29" t="s">
        <v>3622</v>
      </c>
      <c r="K1421" s="37">
        <v>26.37</v>
      </c>
      <c r="M1421" s="38">
        <v>26.37</v>
      </c>
      <c r="N1421" s="39">
        <f t="shared" ref="N1421:N1484" si="116">ROUND(H1421/G1421,3)-1</f>
        <v>0.25</v>
      </c>
      <c r="S1421" s="13">
        <v>4</v>
      </c>
    </row>
    <row r="1422" spans="1:19" ht="22.5" x14ac:dyDescent="0.25">
      <c r="A1422" s="32" t="s">
        <v>1468</v>
      </c>
      <c r="B1422" s="33" t="s">
        <v>2478</v>
      </c>
      <c r="C1422" s="32" t="s">
        <v>1</v>
      </c>
      <c r="D1422" s="32" t="s">
        <v>3262</v>
      </c>
      <c r="E1422" s="34">
        <f t="shared" si="114"/>
        <v>4</v>
      </c>
      <c r="F1422" s="35" t="s">
        <v>22</v>
      </c>
      <c r="G1422" s="34">
        <f t="shared" si="113"/>
        <v>49.87</v>
      </c>
      <c r="H1422" s="36">
        <f t="shared" si="112"/>
        <v>62.34</v>
      </c>
      <c r="I1422" s="36">
        <f t="shared" si="115"/>
        <v>249.36</v>
      </c>
      <c r="J1422" s="29" t="s">
        <v>3622</v>
      </c>
      <c r="K1422" s="37">
        <v>49.87</v>
      </c>
      <c r="M1422" s="38">
        <v>49.87</v>
      </c>
      <c r="N1422" s="39">
        <f t="shared" si="116"/>
        <v>0.25</v>
      </c>
      <c r="S1422" s="13">
        <v>4</v>
      </c>
    </row>
    <row r="1423" spans="1:19" x14ac:dyDescent="0.25">
      <c r="A1423" s="32" t="s">
        <v>1469</v>
      </c>
      <c r="B1423" s="33" t="s">
        <v>2702</v>
      </c>
      <c r="C1423" s="32" t="s">
        <v>2930</v>
      </c>
      <c r="D1423" s="32" t="s">
        <v>3481</v>
      </c>
      <c r="E1423" s="34">
        <f t="shared" si="114"/>
        <v>30</v>
      </c>
      <c r="F1423" s="35" t="s">
        <v>22</v>
      </c>
      <c r="G1423" s="34">
        <f t="shared" si="113"/>
        <v>28.39</v>
      </c>
      <c r="H1423" s="36">
        <f t="shared" si="112"/>
        <v>35.49</v>
      </c>
      <c r="I1423" s="36">
        <f t="shared" si="115"/>
        <v>1064.7</v>
      </c>
      <c r="J1423" s="29" t="s">
        <v>3622</v>
      </c>
      <c r="K1423" s="37">
        <v>28.39</v>
      </c>
      <c r="M1423" s="38">
        <v>28.39</v>
      </c>
      <c r="N1423" s="39">
        <f t="shared" si="116"/>
        <v>0.25</v>
      </c>
      <c r="S1423" s="13">
        <v>30</v>
      </c>
    </row>
    <row r="1424" spans="1:19" x14ac:dyDescent="0.25">
      <c r="A1424" s="32" t="s">
        <v>1470</v>
      </c>
      <c r="B1424" s="33" t="s">
        <v>2468</v>
      </c>
      <c r="C1424" s="32" t="s">
        <v>1</v>
      </c>
      <c r="D1424" s="32" t="s">
        <v>3252</v>
      </c>
      <c r="E1424" s="34">
        <f t="shared" si="114"/>
        <v>4</v>
      </c>
      <c r="F1424" s="35" t="s">
        <v>22</v>
      </c>
      <c r="G1424" s="34">
        <f t="shared" si="113"/>
        <v>27.3</v>
      </c>
      <c r="H1424" s="36">
        <f t="shared" si="112"/>
        <v>34.130000000000003</v>
      </c>
      <c r="I1424" s="36">
        <f t="shared" si="115"/>
        <v>136.52000000000001</v>
      </c>
      <c r="J1424" s="29" t="s">
        <v>3622</v>
      </c>
      <c r="K1424" s="37">
        <v>27.3</v>
      </c>
      <c r="M1424" s="38">
        <v>27.3</v>
      </c>
      <c r="N1424" s="39">
        <f t="shared" si="116"/>
        <v>0.25</v>
      </c>
      <c r="S1424" s="13">
        <v>4</v>
      </c>
    </row>
    <row r="1425" spans="1:19" x14ac:dyDescent="0.25">
      <c r="A1425" s="24" t="s">
        <v>1471</v>
      </c>
      <c r="B1425" s="25" t="s">
        <v>2703</v>
      </c>
      <c r="C1425" s="24"/>
      <c r="D1425" s="24"/>
      <c r="E1425" s="26"/>
      <c r="F1425" s="27"/>
      <c r="G1425" s="26"/>
      <c r="H1425" s="28"/>
      <c r="I1425" s="28">
        <f>SUM(I1426:I1564)</f>
        <v>385648.33000000054</v>
      </c>
      <c r="J1425" s="29"/>
      <c r="K1425" s="37"/>
      <c r="M1425" s="38"/>
      <c r="N1425" s="39"/>
      <c r="O1425" s="28">
        <v>385648.33</v>
      </c>
      <c r="P1425" s="31">
        <f>I1425-O1425</f>
        <v>5.2386894822120667E-10</v>
      </c>
    </row>
    <row r="1426" spans="1:19" ht="33.75" x14ac:dyDescent="0.25">
      <c r="A1426" s="32" t="s">
        <v>1472</v>
      </c>
      <c r="B1426" s="33" t="s">
        <v>2170</v>
      </c>
      <c r="C1426" s="32" t="s">
        <v>2930</v>
      </c>
      <c r="D1426" s="32" t="s">
        <v>2954</v>
      </c>
      <c r="E1426" s="34">
        <f t="shared" si="114"/>
        <v>108</v>
      </c>
      <c r="F1426" s="35" t="s">
        <v>24</v>
      </c>
      <c r="G1426" s="34">
        <f t="shared" si="113"/>
        <v>115.74</v>
      </c>
      <c r="H1426" s="36">
        <f t="shared" si="112"/>
        <v>144.68</v>
      </c>
      <c r="I1426" s="36">
        <f t="shared" si="115"/>
        <v>15625.44</v>
      </c>
      <c r="J1426" s="29" t="s">
        <v>3622</v>
      </c>
      <c r="K1426" s="37">
        <v>115.74</v>
      </c>
      <c r="M1426" s="38">
        <v>115.74</v>
      </c>
      <c r="N1426" s="39">
        <f t="shared" si="116"/>
        <v>0.25</v>
      </c>
      <c r="S1426" s="13">
        <v>108</v>
      </c>
    </row>
    <row r="1427" spans="1:19" ht="22.5" x14ac:dyDescent="0.25">
      <c r="A1427" s="32" t="s">
        <v>1473</v>
      </c>
      <c r="B1427" s="33" t="s">
        <v>2171</v>
      </c>
      <c r="C1427" s="32" t="s">
        <v>1</v>
      </c>
      <c r="D1427" s="32" t="s">
        <v>2955</v>
      </c>
      <c r="E1427" s="34">
        <f t="shared" si="114"/>
        <v>64</v>
      </c>
      <c r="F1427" s="35" t="s">
        <v>23</v>
      </c>
      <c r="G1427" s="34">
        <f t="shared" si="113"/>
        <v>16.41</v>
      </c>
      <c r="H1427" s="36">
        <f t="shared" si="112"/>
        <v>20.51</v>
      </c>
      <c r="I1427" s="36">
        <f t="shared" si="115"/>
        <v>1312.64</v>
      </c>
      <c r="J1427" s="29" t="s">
        <v>3622</v>
      </c>
      <c r="K1427" s="37">
        <v>16.41</v>
      </c>
      <c r="M1427" s="38">
        <v>16.41</v>
      </c>
      <c r="N1427" s="39">
        <f t="shared" si="116"/>
        <v>0.25</v>
      </c>
      <c r="S1427" s="13">
        <v>64</v>
      </c>
    </row>
    <row r="1428" spans="1:19" x14ac:dyDescent="0.25">
      <c r="A1428" s="32" t="s">
        <v>1474</v>
      </c>
      <c r="B1428" s="33" t="s">
        <v>2704</v>
      </c>
      <c r="C1428" s="32" t="s">
        <v>1</v>
      </c>
      <c r="D1428" s="32" t="s">
        <v>3482</v>
      </c>
      <c r="E1428" s="34">
        <f t="shared" si="114"/>
        <v>576</v>
      </c>
      <c r="F1428" s="35" t="s">
        <v>23</v>
      </c>
      <c r="G1428" s="34">
        <f t="shared" si="113"/>
        <v>8.64</v>
      </c>
      <c r="H1428" s="36">
        <f t="shared" si="112"/>
        <v>10.8</v>
      </c>
      <c r="I1428" s="36">
        <f t="shared" si="115"/>
        <v>6220.8</v>
      </c>
      <c r="J1428" s="29" t="s">
        <v>3622</v>
      </c>
      <c r="K1428" s="37">
        <v>8.64</v>
      </c>
      <c r="M1428" s="38">
        <v>8.64</v>
      </c>
      <c r="N1428" s="39">
        <f t="shared" si="116"/>
        <v>0.25</v>
      </c>
      <c r="S1428" s="13">
        <v>576</v>
      </c>
    </row>
    <row r="1429" spans="1:19" ht="22.5" x14ac:dyDescent="0.25">
      <c r="A1429" s="32" t="s">
        <v>1475</v>
      </c>
      <c r="B1429" s="33" t="s">
        <v>2173</v>
      </c>
      <c r="C1429" s="32" t="s">
        <v>1</v>
      </c>
      <c r="D1429" s="32" t="s">
        <v>2957</v>
      </c>
      <c r="E1429" s="34">
        <f t="shared" si="114"/>
        <v>13.57</v>
      </c>
      <c r="F1429" s="35" t="s">
        <v>19</v>
      </c>
      <c r="G1429" s="34">
        <f t="shared" si="113"/>
        <v>44.5</v>
      </c>
      <c r="H1429" s="36">
        <f t="shared" si="112"/>
        <v>55.63</v>
      </c>
      <c r="I1429" s="36">
        <f t="shared" si="115"/>
        <v>754.9</v>
      </c>
      <c r="J1429" s="29" t="s">
        <v>3622</v>
      </c>
      <c r="K1429" s="37">
        <v>44.5</v>
      </c>
      <c r="M1429" s="38">
        <v>44.5</v>
      </c>
      <c r="N1429" s="39">
        <f t="shared" si="116"/>
        <v>0.25</v>
      </c>
      <c r="S1429" s="13">
        <v>13.57</v>
      </c>
    </row>
    <row r="1430" spans="1:19" ht="22.5" x14ac:dyDescent="0.25">
      <c r="A1430" s="32" t="s">
        <v>1476</v>
      </c>
      <c r="B1430" s="33" t="s">
        <v>2174</v>
      </c>
      <c r="C1430" s="32" t="s">
        <v>1</v>
      </c>
      <c r="D1430" s="32" t="s">
        <v>2958</v>
      </c>
      <c r="E1430" s="34">
        <f t="shared" si="114"/>
        <v>9</v>
      </c>
      <c r="F1430" s="35" t="s">
        <v>22</v>
      </c>
      <c r="G1430" s="34">
        <f t="shared" si="113"/>
        <v>18.73</v>
      </c>
      <c r="H1430" s="36">
        <f t="shared" si="112"/>
        <v>23.41</v>
      </c>
      <c r="I1430" s="36">
        <f t="shared" si="115"/>
        <v>210.69</v>
      </c>
      <c r="J1430" s="29" t="s">
        <v>3622</v>
      </c>
      <c r="K1430" s="37">
        <v>18.73</v>
      </c>
      <c r="M1430" s="38">
        <v>18.73</v>
      </c>
      <c r="N1430" s="39">
        <f t="shared" si="116"/>
        <v>0.25</v>
      </c>
      <c r="S1430" s="13">
        <v>9</v>
      </c>
    </row>
    <row r="1431" spans="1:19" x14ac:dyDescent="0.25">
      <c r="A1431" s="32" t="s">
        <v>1477</v>
      </c>
      <c r="B1431" s="33" t="s">
        <v>2705</v>
      </c>
      <c r="C1431" s="32" t="s">
        <v>1</v>
      </c>
      <c r="D1431" s="32" t="s">
        <v>3483</v>
      </c>
      <c r="E1431" s="34">
        <f t="shared" si="114"/>
        <v>12.72</v>
      </c>
      <c r="F1431" s="35" t="s">
        <v>19</v>
      </c>
      <c r="G1431" s="34">
        <f t="shared" si="113"/>
        <v>65.739999999999995</v>
      </c>
      <c r="H1431" s="36">
        <f t="shared" si="112"/>
        <v>82.18</v>
      </c>
      <c r="I1431" s="36">
        <f t="shared" si="115"/>
        <v>1045.33</v>
      </c>
      <c r="J1431" s="29" t="s">
        <v>3622</v>
      </c>
      <c r="K1431" s="37">
        <v>65.739999999999995</v>
      </c>
      <c r="M1431" s="38">
        <v>65.739999999999995</v>
      </c>
      <c r="N1431" s="39">
        <f t="shared" si="116"/>
        <v>0.25</v>
      </c>
      <c r="S1431" s="13">
        <v>12.72</v>
      </c>
    </row>
    <row r="1432" spans="1:19" ht="22.5" x14ac:dyDescent="0.25">
      <c r="A1432" s="32" t="s">
        <v>1478</v>
      </c>
      <c r="B1432" s="33" t="s">
        <v>2638</v>
      </c>
      <c r="C1432" s="32" t="s">
        <v>1</v>
      </c>
      <c r="D1432" s="32" t="s">
        <v>3416</v>
      </c>
      <c r="E1432" s="34">
        <f t="shared" si="114"/>
        <v>25</v>
      </c>
      <c r="F1432" s="35" t="s">
        <v>18</v>
      </c>
      <c r="G1432" s="34">
        <f t="shared" si="113"/>
        <v>3.58</v>
      </c>
      <c r="H1432" s="36">
        <f t="shared" si="112"/>
        <v>4.4800000000000004</v>
      </c>
      <c r="I1432" s="36">
        <f t="shared" si="115"/>
        <v>112</v>
      </c>
      <c r="J1432" s="29" t="s">
        <v>3622</v>
      </c>
      <c r="K1432" s="37">
        <v>3.58</v>
      </c>
      <c r="M1432" s="38">
        <v>3.58</v>
      </c>
      <c r="N1432" s="39">
        <f t="shared" si="116"/>
        <v>0.25099999999999989</v>
      </c>
      <c r="S1432" s="13">
        <v>25</v>
      </c>
    </row>
    <row r="1433" spans="1:19" ht="22.5" x14ac:dyDescent="0.25">
      <c r="A1433" s="32" t="s">
        <v>1479</v>
      </c>
      <c r="B1433" s="33" t="s">
        <v>2640</v>
      </c>
      <c r="C1433" s="32" t="s">
        <v>1</v>
      </c>
      <c r="D1433" s="32" t="s">
        <v>3418</v>
      </c>
      <c r="E1433" s="34">
        <f t="shared" si="114"/>
        <v>1.25</v>
      </c>
      <c r="F1433" s="35" t="s">
        <v>19</v>
      </c>
      <c r="G1433" s="34">
        <f t="shared" si="113"/>
        <v>801.01</v>
      </c>
      <c r="H1433" s="36">
        <f t="shared" si="112"/>
        <v>1001.26</v>
      </c>
      <c r="I1433" s="36">
        <f t="shared" si="115"/>
        <v>1251.58</v>
      </c>
      <c r="J1433" s="29" t="s">
        <v>3622</v>
      </c>
      <c r="K1433" s="37">
        <v>801.01</v>
      </c>
      <c r="M1433" s="38">
        <v>801.01</v>
      </c>
      <c r="N1433" s="39">
        <f t="shared" si="116"/>
        <v>0.25</v>
      </c>
      <c r="S1433" s="13">
        <v>1.25</v>
      </c>
    </row>
    <row r="1434" spans="1:19" ht="22.5" x14ac:dyDescent="0.25">
      <c r="A1434" s="32" t="s">
        <v>1480</v>
      </c>
      <c r="B1434" s="33" t="s">
        <v>2706</v>
      </c>
      <c r="C1434" s="32" t="s">
        <v>1</v>
      </c>
      <c r="D1434" s="32" t="s">
        <v>3484</v>
      </c>
      <c r="E1434" s="34">
        <f t="shared" si="114"/>
        <v>25</v>
      </c>
      <c r="F1434" s="35" t="s">
        <v>18</v>
      </c>
      <c r="G1434" s="34">
        <f t="shared" si="113"/>
        <v>2.59</v>
      </c>
      <c r="H1434" s="36">
        <f t="shared" ref="H1434:H1457" si="117">ROUND(G1434*(1+I$5),2)</f>
        <v>3.24</v>
      </c>
      <c r="I1434" s="36">
        <f t="shared" si="115"/>
        <v>81</v>
      </c>
      <c r="J1434" s="29" t="s">
        <v>3622</v>
      </c>
      <c r="K1434" s="37">
        <v>2.59</v>
      </c>
      <c r="M1434" s="38">
        <v>2.59</v>
      </c>
      <c r="N1434" s="39">
        <f t="shared" si="116"/>
        <v>0.25099999999999989</v>
      </c>
      <c r="S1434" s="13">
        <v>25</v>
      </c>
    </row>
    <row r="1435" spans="1:19" ht="22.5" x14ac:dyDescent="0.25">
      <c r="A1435" s="32" t="s">
        <v>1481</v>
      </c>
      <c r="B1435" s="33" t="s">
        <v>2707</v>
      </c>
      <c r="C1435" s="32" t="s">
        <v>1</v>
      </c>
      <c r="D1435" s="32" t="s">
        <v>3485</v>
      </c>
      <c r="E1435" s="34">
        <f t="shared" si="114"/>
        <v>22.9</v>
      </c>
      <c r="F1435" s="35" t="s">
        <v>18</v>
      </c>
      <c r="G1435" s="34">
        <f t="shared" si="113"/>
        <v>149.54</v>
      </c>
      <c r="H1435" s="36">
        <f t="shared" si="117"/>
        <v>186.93</v>
      </c>
      <c r="I1435" s="36">
        <f t="shared" si="115"/>
        <v>4280.7</v>
      </c>
      <c r="J1435" s="29" t="s">
        <v>3622</v>
      </c>
      <c r="K1435" s="37">
        <v>149.54</v>
      </c>
      <c r="M1435" s="38">
        <v>149.54</v>
      </c>
      <c r="N1435" s="39">
        <f t="shared" si="116"/>
        <v>0.25</v>
      </c>
      <c r="S1435" s="13">
        <v>22.9</v>
      </c>
    </row>
    <row r="1436" spans="1:19" ht="22.5" x14ac:dyDescent="0.25">
      <c r="A1436" s="32" t="s">
        <v>1482</v>
      </c>
      <c r="B1436" s="33" t="s">
        <v>2651</v>
      </c>
      <c r="C1436" s="32" t="s">
        <v>1</v>
      </c>
      <c r="D1436" s="32" t="s">
        <v>3430</v>
      </c>
      <c r="E1436" s="34">
        <f t="shared" si="114"/>
        <v>23</v>
      </c>
      <c r="F1436" s="35" t="s">
        <v>23</v>
      </c>
      <c r="G1436" s="34">
        <f t="shared" si="113"/>
        <v>13.85</v>
      </c>
      <c r="H1436" s="36">
        <f t="shared" si="117"/>
        <v>17.309999999999999</v>
      </c>
      <c r="I1436" s="36">
        <f t="shared" si="115"/>
        <v>398.13</v>
      </c>
      <c r="J1436" s="29" t="s">
        <v>3622</v>
      </c>
      <c r="K1436" s="37">
        <v>13.85</v>
      </c>
      <c r="M1436" s="38">
        <v>13.85</v>
      </c>
      <c r="N1436" s="39">
        <f t="shared" si="116"/>
        <v>0.25</v>
      </c>
      <c r="S1436" s="13">
        <v>23</v>
      </c>
    </row>
    <row r="1437" spans="1:19" ht="22.5" x14ac:dyDescent="0.25">
      <c r="A1437" s="32" t="s">
        <v>1483</v>
      </c>
      <c r="B1437" s="33" t="s">
        <v>2653</v>
      </c>
      <c r="C1437" s="32" t="s">
        <v>1</v>
      </c>
      <c r="D1437" s="32" t="s">
        <v>3432</v>
      </c>
      <c r="E1437" s="34">
        <f t="shared" si="114"/>
        <v>893</v>
      </c>
      <c r="F1437" s="35" t="s">
        <v>23</v>
      </c>
      <c r="G1437" s="34">
        <f t="shared" ref="G1437:G1500" si="118">ROUND(K1437*(100%-I$7),2)</f>
        <v>9.77</v>
      </c>
      <c r="H1437" s="36">
        <f t="shared" si="117"/>
        <v>12.21</v>
      </c>
      <c r="I1437" s="36">
        <f t="shared" si="115"/>
        <v>10903.53</v>
      </c>
      <c r="J1437" s="29" t="s">
        <v>3622</v>
      </c>
      <c r="K1437" s="37">
        <v>9.77</v>
      </c>
      <c r="M1437" s="38">
        <v>9.77</v>
      </c>
      <c r="N1437" s="39">
        <f t="shared" si="116"/>
        <v>0.25</v>
      </c>
      <c r="S1437" s="13">
        <v>893</v>
      </c>
    </row>
    <row r="1438" spans="1:19" ht="22.5" x14ac:dyDescent="0.25">
      <c r="A1438" s="32" t="s">
        <v>1484</v>
      </c>
      <c r="B1438" s="33" t="s">
        <v>2186</v>
      </c>
      <c r="C1438" s="32" t="s">
        <v>1</v>
      </c>
      <c r="D1438" s="32" t="s">
        <v>2970</v>
      </c>
      <c r="E1438" s="34">
        <f t="shared" si="114"/>
        <v>12.72</v>
      </c>
      <c r="F1438" s="35" t="s">
        <v>19</v>
      </c>
      <c r="G1438" s="34">
        <f t="shared" si="118"/>
        <v>826.87</v>
      </c>
      <c r="H1438" s="36">
        <f t="shared" si="117"/>
        <v>1033.5899999999999</v>
      </c>
      <c r="I1438" s="36">
        <f t="shared" si="115"/>
        <v>13147.26</v>
      </c>
      <c r="J1438" s="29" t="s">
        <v>3622</v>
      </c>
      <c r="K1438" s="37">
        <v>826.87</v>
      </c>
      <c r="M1438" s="38">
        <v>826.87</v>
      </c>
      <c r="N1438" s="39">
        <f t="shared" si="116"/>
        <v>0.25</v>
      </c>
      <c r="S1438" s="13">
        <v>12.72</v>
      </c>
    </row>
    <row r="1439" spans="1:19" ht="33.75" x14ac:dyDescent="0.25">
      <c r="A1439" s="32" t="s">
        <v>1485</v>
      </c>
      <c r="B1439" s="33" t="s">
        <v>2188</v>
      </c>
      <c r="C1439" s="32" t="s">
        <v>1</v>
      </c>
      <c r="D1439" s="32" t="s">
        <v>2972</v>
      </c>
      <c r="E1439" s="34">
        <f t="shared" si="114"/>
        <v>16.54</v>
      </c>
      <c r="F1439" s="35" t="s">
        <v>19</v>
      </c>
      <c r="G1439" s="34">
        <f t="shared" si="118"/>
        <v>7.25</v>
      </c>
      <c r="H1439" s="36">
        <f t="shared" si="117"/>
        <v>9.06</v>
      </c>
      <c r="I1439" s="36">
        <f t="shared" si="115"/>
        <v>149.85</v>
      </c>
      <c r="J1439" s="29" t="s">
        <v>3622</v>
      </c>
      <c r="K1439" s="37">
        <v>7.25</v>
      </c>
      <c r="M1439" s="38">
        <v>7.25</v>
      </c>
      <c r="N1439" s="39">
        <f t="shared" si="116"/>
        <v>0.25</v>
      </c>
      <c r="S1439" s="13">
        <v>16.54</v>
      </c>
    </row>
    <row r="1440" spans="1:19" ht="22.5" x14ac:dyDescent="0.25">
      <c r="A1440" s="32" t="s">
        <v>1486</v>
      </c>
      <c r="B1440" s="33" t="s">
        <v>2189</v>
      </c>
      <c r="C1440" s="32" t="s">
        <v>1</v>
      </c>
      <c r="D1440" s="32" t="s">
        <v>2973</v>
      </c>
      <c r="E1440" s="34">
        <f t="shared" si="114"/>
        <v>645.03</v>
      </c>
      <c r="F1440" s="35" t="s">
        <v>20</v>
      </c>
      <c r="G1440" s="34">
        <f t="shared" si="118"/>
        <v>2.58</v>
      </c>
      <c r="H1440" s="36">
        <f t="shared" si="117"/>
        <v>3.23</v>
      </c>
      <c r="I1440" s="36">
        <f t="shared" si="115"/>
        <v>2083.4499999999998</v>
      </c>
      <c r="J1440" s="29" t="s">
        <v>3622</v>
      </c>
      <c r="K1440" s="37">
        <v>2.58</v>
      </c>
      <c r="M1440" s="38">
        <v>2.58</v>
      </c>
      <c r="N1440" s="39">
        <f t="shared" si="116"/>
        <v>0.252</v>
      </c>
      <c r="S1440" s="13">
        <v>645.03</v>
      </c>
    </row>
    <row r="1441" spans="1:19" ht="33.75" x14ac:dyDescent="0.25">
      <c r="A1441" s="32" t="s">
        <v>1487</v>
      </c>
      <c r="B1441" s="33" t="s">
        <v>2170</v>
      </c>
      <c r="C1441" s="32" t="s">
        <v>2930</v>
      </c>
      <c r="D1441" s="32" t="s">
        <v>2954</v>
      </c>
      <c r="E1441" s="34">
        <f t="shared" si="114"/>
        <v>80</v>
      </c>
      <c r="F1441" s="35" t="s">
        <v>24</v>
      </c>
      <c r="G1441" s="34">
        <f t="shared" si="118"/>
        <v>115.74</v>
      </c>
      <c r="H1441" s="36">
        <f t="shared" si="117"/>
        <v>144.68</v>
      </c>
      <c r="I1441" s="36">
        <f t="shared" si="115"/>
        <v>11574.4</v>
      </c>
      <c r="J1441" s="29" t="s">
        <v>3622</v>
      </c>
      <c r="K1441" s="37">
        <v>115.74</v>
      </c>
      <c r="M1441" s="38">
        <v>115.74</v>
      </c>
      <c r="N1441" s="39">
        <f t="shared" si="116"/>
        <v>0.25</v>
      </c>
      <c r="S1441" s="13">
        <v>80</v>
      </c>
    </row>
    <row r="1442" spans="1:19" ht="22.5" x14ac:dyDescent="0.25">
      <c r="A1442" s="32" t="s">
        <v>1488</v>
      </c>
      <c r="B1442" s="33" t="s">
        <v>2171</v>
      </c>
      <c r="C1442" s="32" t="s">
        <v>1</v>
      </c>
      <c r="D1442" s="32" t="s">
        <v>2955</v>
      </c>
      <c r="E1442" s="34">
        <f t="shared" si="114"/>
        <v>32</v>
      </c>
      <c r="F1442" s="35" t="s">
        <v>23</v>
      </c>
      <c r="G1442" s="34">
        <f t="shared" si="118"/>
        <v>16.41</v>
      </c>
      <c r="H1442" s="36">
        <f t="shared" si="117"/>
        <v>20.51</v>
      </c>
      <c r="I1442" s="36">
        <f t="shared" si="115"/>
        <v>656.32</v>
      </c>
      <c r="J1442" s="29" t="s">
        <v>3622</v>
      </c>
      <c r="K1442" s="37">
        <v>16.41</v>
      </c>
      <c r="M1442" s="38">
        <v>16.41</v>
      </c>
      <c r="N1442" s="39">
        <f t="shared" si="116"/>
        <v>0.25</v>
      </c>
      <c r="S1442" s="13">
        <v>32</v>
      </c>
    </row>
    <row r="1443" spans="1:19" ht="25.5" customHeight="1" x14ac:dyDescent="0.25">
      <c r="A1443" s="32" t="s">
        <v>1489</v>
      </c>
      <c r="B1443" s="33" t="s">
        <v>2172</v>
      </c>
      <c r="C1443" s="32" t="s">
        <v>1</v>
      </c>
      <c r="D1443" s="32" t="s">
        <v>2956</v>
      </c>
      <c r="E1443" s="34">
        <f t="shared" si="114"/>
        <v>178</v>
      </c>
      <c r="F1443" s="35" t="s">
        <v>23</v>
      </c>
      <c r="G1443" s="34">
        <f t="shared" si="118"/>
        <v>10.47</v>
      </c>
      <c r="H1443" s="36">
        <f t="shared" si="117"/>
        <v>13.09</v>
      </c>
      <c r="I1443" s="36">
        <f t="shared" si="115"/>
        <v>2330.02</v>
      </c>
      <c r="J1443" s="29" t="s">
        <v>3622</v>
      </c>
      <c r="K1443" s="37">
        <v>10.47</v>
      </c>
      <c r="M1443" s="38">
        <v>10.47</v>
      </c>
      <c r="N1443" s="39">
        <f t="shared" si="116"/>
        <v>0.25</v>
      </c>
      <c r="S1443" s="13">
        <v>178</v>
      </c>
    </row>
    <row r="1444" spans="1:19" ht="22.5" x14ac:dyDescent="0.25">
      <c r="A1444" s="32" t="s">
        <v>1490</v>
      </c>
      <c r="B1444" s="33" t="s">
        <v>2173</v>
      </c>
      <c r="C1444" s="32" t="s">
        <v>1</v>
      </c>
      <c r="D1444" s="32" t="s">
        <v>2957</v>
      </c>
      <c r="E1444" s="34">
        <f t="shared" ref="E1444:E1507" si="119">S1444</f>
        <v>10.050000000000001</v>
      </c>
      <c r="F1444" s="35" t="s">
        <v>19</v>
      </c>
      <c r="G1444" s="34">
        <f t="shared" si="118"/>
        <v>44.5</v>
      </c>
      <c r="H1444" s="36">
        <f t="shared" si="117"/>
        <v>55.63</v>
      </c>
      <c r="I1444" s="36">
        <f t="shared" si="115"/>
        <v>559.08000000000004</v>
      </c>
      <c r="J1444" s="29" t="s">
        <v>3622</v>
      </c>
      <c r="K1444" s="37">
        <v>44.5</v>
      </c>
      <c r="M1444" s="38">
        <v>44.5</v>
      </c>
      <c r="N1444" s="39">
        <f t="shared" si="116"/>
        <v>0.25</v>
      </c>
      <c r="S1444" s="13">
        <v>10.050000000000001</v>
      </c>
    </row>
    <row r="1445" spans="1:19" ht="22.5" x14ac:dyDescent="0.25">
      <c r="A1445" s="32" t="s">
        <v>1491</v>
      </c>
      <c r="B1445" s="33" t="s">
        <v>2174</v>
      </c>
      <c r="C1445" s="32" t="s">
        <v>1</v>
      </c>
      <c r="D1445" s="32" t="s">
        <v>2958</v>
      </c>
      <c r="E1445" s="34">
        <f t="shared" si="119"/>
        <v>6</v>
      </c>
      <c r="F1445" s="35" t="s">
        <v>22</v>
      </c>
      <c r="G1445" s="34">
        <f t="shared" si="118"/>
        <v>18.73</v>
      </c>
      <c r="H1445" s="36">
        <f t="shared" si="117"/>
        <v>23.41</v>
      </c>
      <c r="I1445" s="36">
        <f t="shared" si="115"/>
        <v>140.46</v>
      </c>
      <c r="J1445" s="29" t="s">
        <v>3622</v>
      </c>
      <c r="K1445" s="37">
        <v>18.73</v>
      </c>
      <c r="M1445" s="38">
        <v>18.73</v>
      </c>
      <c r="N1445" s="39">
        <f t="shared" si="116"/>
        <v>0.25</v>
      </c>
      <c r="S1445" s="13">
        <v>6</v>
      </c>
    </row>
    <row r="1446" spans="1:19" ht="22.5" x14ac:dyDescent="0.25">
      <c r="A1446" s="32" t="s">
        <v>1492</v>
      </c>
      <c r="B1446" s="33" t="s">
        <v>2175</v>
      </c>
      <c r="C1446" s="32" t="s">
        <v>1</v>
      </c>
      <c r="D1446" s="32" t="s">
        <v>2959</v>
      </c>
      <c r="E1446" s="34">
        <f t="shared" si="119"/>
        <v>0.65</v>
      </c>
      <c r="F1446" s="35" t="s">
        <v>19</v>
      </c>
      <c r="G1446" s="34">
        <f t="shared" si="118"/>
        <v>100.91</v>
      </c>
      <c r="H1446" s="36">
        <f t="shared" si="117"/>
        <v>126.14</v>
      </c>
      <c r="I1446" s="36">
        <f t="shared" si="115"/>
        <v>81.99</v>
      </c>
      <c r="J1446" s="29" t="s">
        <v>3622</v>
      </c>
      <c r="K1446" s="37">
        <v>100.91</v>
      </c>
      <c r="M1446" s="38">
        <v>100.91</v>
      </c>
      <c r="N1446" s="39">
        <f t="shared" si="116"/>
        <v>0.25</v>
      </c>
      <c r="S1446" s="13">
        <v>0.65</v>
      </c>
    </row>
    <row r="1447" spans="1:19" ht="22.5" x14ac:dyDescent="0.25">
      <c r="A1447" s="32" t="s">
        <v>1493</v>
      </c>
      <c r="B1447" s="33" t="s">
        <v>2176</v>
      </c>
      <c r="C1447" s="32" t="s">
        <v>1</v>
      </c>
      <c r="D1447" s="32" t="s">
        <v>2960</v>
      </c>
      <c r="E1447" s="34">
        <f t="shared" si="119"/>
        <v>2.58</v>
      </c>
      <c r="F1447" s="35" t="s">
        <v>19</v>
      </c>
      <c r="G1447" s="34">
        <f t="shared" si="118"/>
        <v>44.75</v>
      </c>
      <c r="H1447" s="36">
        <f t="shared" si="117"/>
        <v>55.94</v>
      </c>
      <c r="I1447" s="36">
        <f t="shared" si="115"/>
        <v>144.33000000000001</v>
      </c>
      <c r="J1447" s="29" t="s">
        <v>3622</v>
      </c>
      <c r="K1447" s="37">
        <v>44.75</v>
      </c>
      <c r="M1447" s="38">
        <v>44.75</v>
      </c>
      <c r="N1447" s="39">
        <f t="shared" si="116"/>
        <v>0.25</v>
      </c>
      <c r="S1447" s="13">
        <v>2.58</v>
      </c>
    </row>
    <row r="1448" spans="1:19" ht="22.5" x14ac:dyDescent="0.25">
      <c r="A1448" s="32" t="s">
        <v>1494</v>
      </c>
      <c r="B1448" s="33" t="s">
        <v>2178</v>
      </c>
      <c r="C1448" s="32" t="s">
        <v>1</v>
      </c>
      <c r="D1448" s="32" t="s">
        <v>2962</v>
      </c>
      <c r="E1448" s="34">
        <f t="shared" si="119"/>
        <v>2.94</v>
      </c>
      <c r="F1448" s="35" t="s">
        <v>18</v>
      </c>
      <c r="G1448" s="34">
        <f t="shared" si="118"/>
        <v>6.93</v>
      </c>
      <c r="H1448" s="36">
        <f t="shared" si="117"/>
        <v>8.66</v>
      </c>
      <c r="I1448" s="36">
        <f t="shared" si="115"/>
        <v>25.46</v>
      </c>
      <c r="J1448" s="29" t="s">
        <v>3622</v>
      </c>
      <c r="K1448" s="37">
        <v>6.93</v>
      </c>
      <c r="M1448" s="38">
        <v>6.93</v>
      </c>
      <c r="N1448" s="39">
        <f t="shared" si="116"/>
        <v>0.25</v>
      </c>
      <c r="S1448" s="13">
        <v>2.94</v>
      </c>
    </row>
    <row r="1449" spans="1:19" ht="22.5" x14ac:dyDescent="0.25">
      <c r="A1449" s="32" t="s">
        <v>1495</v>
      </c>
      <c r="B1449" s="33" t="s">
        <v>2179</v>
      </c>
      <c r="C1449" s="32" t="s">
        <v>1</v>
      </c>
      <c r="D1449" s="32" t="s">
        <v>2963</v>
      </c>
      <c r="E1449" s="34">
        <f t="shared" si="119"/>
        <v>0.15</v>
      </c>
      <c r="F1449" s="35" t="s">
        <v>19</v>
      </c>
      <c r="G1449" s="34">
        <f t="shared" si="118"/>
        <v>867.92</v>
      </c>
      <c r="H1449" s="36">
        <f t="shared" si="117"/>
        <v>1084.9000000000001</v>
      </c>
      <c r="I1449" s="36">
        <f t="shared" si="115"/>
        <v>162.74</v>
      </c>
      <c r="J1449" s="29" t="s">
        <v>3622</v>
      </c>
      <c r="K1449" s="37">
        <v>867.92</v>
      </c>
      <c r="M1449" s="38">
        <v>867.92</v>
      </c>
      <c r="N1449" s="39">
        <f t="shared" si="116"/>
        <v>0.25</v>
      </c>
      <c r="S1449" s="13">
        <v>0.15</v>
      </c>
    </row>
    <row r="1450" spans="1:19" ht="22.5" x14ac:dyDescent="0.25">
      <c r="A1450" s="32" t="s">
        <v>1496</v>
      </c>
      <c r="B1450" s="33" t="s">
        <v>2180</v>
      </c>
      <c r="C1450" s="32" t="s">
        <v>1</v>
      </c>
      <c r="D1450" s="32" t="s">
        <v>2964</v>
      </c>
      <c r="E1450" s="34">
        <f t="shared" si="119"/>
        <v>14.42</v>
      </c>
      <c r="F1450" s="35" t="s">
        <v>18</v>
      </c>
      <c r="G1450" s="34">
        <f t="shared" si="118"/>
        <v>82.91</v>
      </c>
      <c r="H1450" s="36">
        <f t="shared" si="117"/>
        <v>103.64</v>
      </c>
      <c r="I1450" s="36">
        <f t="shared" si="115"/>
        <v>1494.49</v>
      </c>
      <c r="J1450" s="29" t="s">
        <v>3622</v>
      </c>
      <c r="K1450" s="37">
        <v>82.91</v>
      </c>
      <c r="M1450" s="38">
        <v>82.91</v>
      </c>
      <c r="N1450" s="39">
        <f t="shared" si="116"/>
        <v>0.25</v>
      </c>
      <c r="S1450" s="13">
        <v>14.42</v>
      </c>
    </row>
    <row r="1451" spans="1:19" ht="24.75" customHeight="1" x14ac:dyDescent="0.25">
      <c r="A1451" s="32" t="s">
        <v>1497</v>
      </c>
      <c r="B1451" s="33" t="s">
        <v>2181</v>
      </c>
      <c r="C1451" s="32" t="s">
        <v>1</v>
      </c>
      <c r="D1451" s="32" t="s">
        <v>2965</v>
      </c>
      <c r="E1451" s="34">
        <f t="shared" si="119"/>
        <v>4</v>
      </c>
      <c r="F1451" s="35" t="s">
        <v>23</v>
      </c>
      <c r="G1451" s="34">
        <f t="shared" si="118"/>
        <v>20.8</v>
      </c>
      <c r="H1451" s="36">
        <f t="shared" si="117"/>
        <v>26</v>
      </c>
      <c r="I1451" s="36">
        <f t="shared" si="115"/>
        <v>104</v>
      </c>
      <c r="J1451" s="29" t="s">
        <v>3622</v>
      </c>
      <c r="K1451" s="37">
        <v>20.8</v>
      </c>
      <c r="M1451" s="38">
        <v>20.8</v>
      </c>
      <c r="N1451" s="39">
        <f t="shared" si="116"/>
        <v>0.25</v>
      </c>
      <c r="S1451" s="13">
        <v>4</v>
      </c>
    </row>
    <row r="1452" spans="1:19" ht="31.5" customHeight="1" x14ac:dyDescent="0.25">
      <c r="A1452" s="32" t="s">
        <v>1498</v>
      </c>
      <c r="B1452" s="33" t="s">
        <v>2183</v>
      </c>
      <c r="C1452" s="32" t="s">
        <v>1</v>
      </c>
      <c r="D1452" s="32" t="s">
        <v>2967</v>
      </c>
      <c r="E1452" s="34">
        <f t="shared" si="119"/>
        <v>136</v>
      </c>
      <c r="F1452" s="35" t="s">
        <v>23</v>
      </c>
      <c r="G1452" s="34">
        <f t="shared" si="118"/>
        <v>14.16</v>
      </c>
      <c r="H1452" s="36">
        <f t="shared" si="117"/>
        <v>17.7</v>
      </c>
      <c r="I1452" s="36">
        <f t="shared" si="115"/>
        <v>2407.1999999999998</v>
      </c>
      <c r="J1452" s="29" t="s">
        <v>3622</v>
      </c>
      <c r="K1452" s="37">
        <v>14.16</v>
      </c>
      <c r="M1452" s="38">
        <v>14.16</v>
      </c>
      <c r="N1452" s="39">
        <f t="shared" si="116"/>
        <v>0.25</v>
      </c>
      <c r="S1452" s="13">
        <v>136</v>
      </c>
    </row>
    <row r="1453" spans="1:19" ht="22.5" x14ac:dyDescent="0.25">
      <c r="A1453" s="32" t="s">
        <v>1499</v>
      </c>
      <c r="B1453" s="33" t="s">
        <v>2186</v>
      </c>
      <c r="C1453" s="32" t="s">
        <v>1</v>
      </c>
      <c r="D1453" s="32" t="s">
        <v>2970</v>
      </c>
      <c r="E1453" s="34">
        <f t="shared" si="119"/>
        <v>2.2799999999999998</v>
      </c>
      <c r="F1453" s="35" t="s">
        <v>19</v>
      </c>
      <c r="G1453" s="34">
        <f t="shared" si="118"/>
        <v>826.87</v>
      </c>
      <c r="H1453" s="36">
        <f t="shared" si="117"/>
        <v>1033.5899999999999</v>
      </c>
      <c r="I1453" s="36">
        <f t="shared" si="115"/>
        <v>2356.59</v>
      </c>
      <c r="J1453" s="29" t="s">
        <v>3622</v>
      </c>
      <c r="K1453" s="37">
        <v>826.87</v>
      </c>
      <c r="M1453" s="38">
        <v>826.87</v>
      </c>
      <c r="N1453" s="39">
        <f t="shared" si="116"/>
        <v>0.25</v>
      </c>
      <c r="S1453" s="13">
        <v>2.2799999999999998</v>
      </c>
    </row>
    <row r="1454" spans="1:19" x14ac:dyDescent="0.25">
      <c r="A1454" s="32" t="s">
        <v>1500</v>
      </c>
      <c r="B1454" s="33" t="s">
        <v>2637</v>
      </c>
      <c r="C1454" s="32" t="s">
        <v>1</v>
      </c>
      <c r="D1454" s="32" t="s">
        <v>3415</v>
      </c>
      <c r="E1454" s="34">
        <f t="shared" si="119"/>
        <v>1.03</v>
      </c>
      <c r="F1454" s="35" t="s">
        <v>19</v>
      </c>
      <c r="G1454" s="34">
        <f t="shared" si="118"/>
        <v>28.35</v>
      </c>
      <c r="H1454" s="36">
        <f t="shared" si="117"/>
        <v>35.44</v>
      </c>
      <c r="I1454" s="36">
        <f t="shared" si="115"/>
        <v>36.5</v>
      </c>
      <c r="J1454" s="29" t="s">
        <v>3622</v>
      </c>
      <c r="K1454" s="37">
        <v>28.35</v>
      </c>
      <c r="M1454" s="38">
        <v>28.35</v>
      </c>
      <c r="N1454" s="39">
        <f t="shared" si="116"/>
        <v>0.25</v>
      </c>
      <c r="S1454" s="13">
        <v>1.03</v>
      </c>
    </row>
    <row r="1455" spans="1:19" ht="33.75" x14ac:dyDescent="0.25">
      <c r="A1455" s="32" t="s">
        <v>1501</v>
      </c>
      <c r="B1455" s="33" t="s">
        <v>2188</v>
      </c>
      <c r="C1455" s="32" t="s">
        <v>1</v>
      </c>
      <c r="D1455" s="32" t="s">
        <v>2972</v>
      </c>
      <c r="E1455" s="34">
        <f t="shared" si="119"/>
        <v>2.87</v>
      </c>
      <c r="F1455" s="35" t="s">
        <v>19</v>
      </c>
      <c r="G1455" s="34">
        <f t="shared" si="118"/>
        <v>7.25</v>
      </c>
      <c r="H1455" s="36">
        <f t="shared" si="117"/>
        <v>9.06</v>
      </c>
      <c r="I1455" s="36">
        <f t="shared" si="115"/>
        <v>26</v>
      </c>
      <c r="J1455" s="29" t="s">
        <v>3622</v>
      </c>
      <c r="K1455" s="37">
        <v>7.25</v>
      </c>
      <c r="M1455" s="38">
        <v>7.25</v>
      </c>
      <c r="N1455" s="39">
        <f t="shared" si="116"/>
        <v>0.25</v>
      </c>
      <c r="S1455" s="13">
        <v>2.87</v>
      </c>
    </row>
    <row r="1456" spans="1:19" ht="22.5" x14ac:dyDescent="0.25">
      <c r="A1456" s="32" t="s">
        <v>1502</v>
      </c>
      <c r="B1456" s="33" t="s">
        <v>2189</v>
      </c>
      <c r="C1456" s="32" t="s">
        <v>1</v>
      </c>
      <c r="D1456" s="32" t="s">
        <v>2973</v>
      </c>
      <c r="E1456" s="34">
        <f t="shared" si="119"/>
        <v>86</v>
      </c>
      <c r="F1456" s="35" t="s">
        <v>20</v>
      </c>
      <c r="G1456" s="34">
        <f t="shared" si="118"/>
        <v>2.58</v>
      </c>
      <c r="H1456" s="36">
        <f t="shared" si="117"/>
        <v>3.23</v>
      </c>
      <c r="I1456" s="36">
        <f t="shared" si="115"/>
        <v>277.77999999999997</v>
      </c>
      <c r="J1456" s="29" t="s">
        <v>3622</v>
      </c>
      <c r="K1456" s="37">
        <v>2.58</v>
      </c>
      <c r="M1456" s="38">
        <v>2.58</v>
      </c>
      <c r="N1456" s="39">
        <f t="shared" si="116"/>
        <v>0.252</v>
      </c>
      <c r="S1456" s="13">
        <v>86</v>
      </c>
    </row>
    <row r="1457" spans="1:19" x14ac:dyDescent="0.25">
      <c r="A1457" s="32" t="s">
        <v>1503</v>
      </c>
      <c r="B1457" s="33" t="s">
        <v>2190</v>
      </c>
      <c r="C1457" s="32" t="s">
        <v>1</v>
      </c>
      <c r="D1457" s="32" t="s">
        <v>2974</v>
      </c>
      <c r="E1457" s="34">
        <f t="shared" si="119"/>
        <v>2.66</v>
      </c>
      <c r="F1457" s="35" t="s">
        <v>18</v>
      </c>
      <c r="G1457" s="34">
        <f t="shared" si="118"/>
        <v>42.85</v>
      </c>
      <c r="H1457" s="36">
        <f t="shared" si="117"/>
        <v>53.56</v>
      </c>
      <c r="I1457" s="36">
        <f t="shared" si="115"/>
        <v>142.47</v>
      </c>
      <c r="J1457" s="29" t="s">
        <v>3622</v>
      </c>
      <c r="K1457" s="37">
        <v>42.85</v>
      </c>
      <c r="M1457" s="38">
        <v>42.85</v>
      </c>
      <c r="N1457" s="39">
        <f t="shared" si="116"/>
        <v>0.25</v>
      </c>
      <c r="S1457" s="13">
        <v>2.66</v>
      </c>
    </row>
    <row r="1458" spans="1:19" ht="56.25" x14ac:dyDescent="0.25">
      <c r="A1458" s="32" t="s">
        <v>1504</v>
      </c>
      <c r="B1458" s="33" t="s">
        <v>2708</v>
      </c>
      <c r="C1458" s="32" t="s">
        <v>2930</v>
      </c>
      <c r="D1458" s="32" t="s">
        <v>3486</v>
      </c>
      <c r="E1458" s="34">
        <f t="shared" si="119"/>
        <v>1</v>
      </c>
      <c r="F1458" s="35" t="s">
        <v>22</v>
      </c>
      <c r="G1458" s="34">
        <f t="shared" si="118"/>
        <v>111857.97</v>
      </c>
      <c r="H1458" s="36">
        <f>ROUND(G1458*(1+I$6),2)</f>
        <v>130650.11</v>
      </c>
      <c r="I1458" s="36">
        <f t="shared" si="115"/>
        <v>130650.11</v>
      </c>
      <c r="J1458" s="29" t="s">
        <v>3619</v>
      </c>
      <c r="K1458" s="37">
        <v>111857.97</v>
      </c>
      <c r="M1458" s="38">
        <v>111857.97</v>
      </c>
      <c r="N1458" s="39">
        <f t="shared" si="116"/>
        <v>0.16799999999999993</v>
      </c>
      <c r="S1458" s="13">
        <v>1</v>
      </c>
    </row>
    <row r="1459" spans="1:19" ht="67.5" x14ac:dyDescent="0.25">
      <c r="A1459" s="32" t="s">
        <v>1505</v>
      </c>
      <c r="B1459" s="33" t="s">
        <v>2709</v>
      </c>
      <c r="C1459" s="32" t="s">
        <v>2930</v>
      </c>
      <c r="D1459" s="32" t="s">
        <v>3487</v>
      </c>
      <c r="E1459" s="34">
        <f t="shared" si="119"/>
        <v>1</v>
      </c>
      <c r="F1459" s="35" t="s">
        <v>22</v>
      </c>
      <c r="G1459" s="34">
        <f t="shared" si="118"/>
        <v>7107</v>
      </c>
      <c r="H1459" s="36">
        <f>ROUND(G1459*(1+I$6),2)</f>
        <v>8300.98</v>
      </c>
      <c r="I1459" s="36">
        <f t="shared" si="115"/>
        <v>8300.98</v>
      </c>
      <c r="J1459" s="29" t="s">
        <v>3619</v>
      </c>
      <c r="K1459" s="37">
        <v>7107</v>
      </c>
      <c r="M1459" s="38">
        <v>7107</v>
      </c>
      <c r="N1459" s="39">
        <f t="shared" si="116"/>
        <v>0.16799999999999993</v>
      </c>
      <c r="S1459" s="13">
        <v>1</v>
      </c>
    </row>
    <row r="1460" spans="1:19" ht="33.75" x14ac:dyDescent="0.25">
      <c r="A1460" s="32" t="s">
        <v>1506</v>
      </c>
      <c r="B1460" s="33" t="s">
        <v>2199</v>
      </c>
      <c r="C1460" s="32" t="s">
        <v>1</v>
      </c>
      <c r="D1460" s="32" t="s">
        <v>2983</v>
      </c>
      <c r="E1460" s="34">
        <f t="shared" si="119"/>
        <v>30</v>
      </c>
      <c r="F1460" s="35" t="s">
        <v>18</v>
      </c>
      <c r="G1460" s="34">
        <f t="shared" si="118"/>
        <v>66.349999999999994</v>
      </c>
      <c r="H1460" s="36">
        <f t="shared" ref="H1460:H1523" si="120">ROUND(G1460*(1+I$5),2)</f>
        <v>82.94</v>
      </c>
      <c r="I1460" s="36">
        <f t="shared" si="115"/>
        <v>2488.1999999999998</v>
      </c>
      <c r="J1460" s="29" t="s">
        <v>3622</v>
      </c>
      <c r="K1460" s="37">
        <v>66.349999999999994</v>
      </c>
      <c r="M1460" s="38">
        <v>66.349999999999994</v>
      </c>
      <c r="N1460" s="39">
        <f t="shared" si="116"/>
        <v>0.25</v>
      </c>
      <c r="S1460" s="13">
        <v>30</v>
      </c>
    </row>
    <row r="1461" spans="1:19" ht="22.5" x14ac:dyDescent="0.25">
      <c r="A1461" s="32" t="s">
        <v>1507</v>
      </c>
      <c r="B1461" s="33" t="s">
        <v>2200</v>
      </c>
      <c r="C1461" s="32" t="s">
        <v>1</v>
      </c>
      <c r="D1461" s="32" t="s">
        <v>2984</v>
      </c>
      <c r="E1461" s="34">
        <f t="shared" si="119"/>
        <v>37</v>
      </c>
      <c r="F1461" s="35" t="s">
        <v>23</v>
      </c>
      <c r="G1461" s="34">
        <f t="shared" si="118"/>
        <v>14.32</v>
      </c>
      <c r="H1461" s="36">
        <f t="shared" si="120"/>
        <v>17.899999999999999</v>
      </c>
      <c r="I1461" s="36">
        <f t="shared" si="115"/>
        <v>662.3</v>
      </c>
      <c r="J1461" s="29" t="s">
        <v>3622</v>
      </c>
      <c r="K1461" s="37">
        <v>14.32</v>
      </c>
      <c r="M1461" s="38">
        <v>14.32</v>
      </c>
      <c r="N1461" s="39">
        <f t="shared" si="116"/>
        <v>0.25</v>
      </c>
      <c r="S1461" s="13">
        <v>37</v>
      </c>
    </row>
    <row r="1462" spans="1:19" ht="22.5" x14ac:dyDescent="0.25">
      <c r="A1462" s="32" t="s">
        <v>1508</v>
      </c>
      <c r="B1462" s="33" t="s">
        <v>2202</v>
      </c>
      <c r="C1462" s="32" t="s">
        <v>1</v>
      </c>
      <c r="D1462" s="32" t="s">
        <v>2986</v>
      </c>
      <c r="E1462" s="34">
        <f t="shared" si="119"/>
        <v>86</v>
      </c>
      <c r="F1462" s="35" t="s">
        <v>23</v>
      </c>
      <c r="G1462" s="34">
        <f t="shared" si="118"/>
        <v>10.85</v>
      </c>
      <c r="H1462" s="36">
        <f t="shared" si="120"/>
        <v>13.56</v>
      </c>
      <c r="I1462" s="36">
        <f t="shared" si="115"/>
        <v>1166.1600000000001</v>
      </c>
      <c r="J1462" s="29" t="s">
        <v>3622</v>
      </c>
      <c r="K1462" s="37">
        <v>10.85</v>
      </c>
      <c r="M1462" s="38">
        <v>10.85</v>
      </c>
      <c r="N1462" s="39">
        <f t="shared" si="116"/>
        <v>0.25</v>
      </c>
      <c r="S1462" s="13">
        <v>86</v>
      </c>
    </row>
    <row r="1463" spans="1:19" ht="22.5" x14ac:dyDescent="0.25">
      <c r="A1463" s="32" t="s">
        <v>1509</v>
      </c>
      <c r="B1463" s="33" t="s">
        <v>2205</v>
      </c>
      <c r="C1463" s="32" t="s">
        <v>2930</v>
      </c>
      <c r="D1463" s="32" t="s">
        <v>2989</v>
      </c>
      <c r="E1463" s="34">
        <f t="shared" si="119"/>
        <v>1.7</v>
      </c>
      <c r="F1463" s="35" t="s">
        <v>19</v>
      </c>
      <c r="G1463" s="34">
        <f t="shared" si="118"/>
        <v>732.85</v>
      </c>
      <c r="H1463" s="36">
        <f t="shared" si="120"/>
        <v>916.06</v>
      </c>
      <c r="I1463" s="36">
        <f t="shared" si="115"/>
        <v>1557.3</v>
      </c>
      <c r="J1463" s="29" t="s">
        <v>3622</v>
      </c>
      <c r="K1463" s="37">
        <v>732.85</v>
      </c>
      <c r="M1463" s="38">
        <v>732.85</v>
      </c>
      <c r="N1463" s="39">
        <f t="shared" si="116"/>
        <v>0.25</v>
      </c>
      <c r="S1463" s="13">
        <v>1.7</v>
      </c>
    </row>
    <row r="1464" spans="1:19" ht="22.5" x14ac:dyDescent="0.25">
      <c r="A1464" s="32" t="s">
        <v>1510</v>
      </c>
      <c r="B1464" s="33" t="s">
        <v>2206</v>
      </c>
      <c r="C1464" s="32" t="s">
        <v>1</v>
      </c>
      <c r="D1464" s="32" t="s">
        <v>2990</v>
      </c>
      <c r="E1464" s="34">
        <f t="shared" si="119"/>
        <v>118</v>
      </c>
      <c r="F1464" s="35" t="s">
        <v>18</v>
      </c>
      <c r="G1464" s="34">
        <f t="shared" si="118"/>
        <v>122.18</v>
      </c>
      <c r="H1464" s="36">
        <f t="shared" si="120"/>
        <v>152.72999999999999</v>
      </c>
      <c r="I1464" s="36">
        <f t="shared" si="115"/>
        <v>18022.14</v>
      </c>
      <c r="J1464" s="29" t="s">
        <v>3622</v>
      </c>
      <c r="K1464" s="37">
        <v>122.18</v>
      </c>
      <c r="M1464" s="38">
        <v>122.18</v>
      </c>
      <c r="N1464" s="39">
        <f t="shared" si="116"/>
        <v>0.25</v>
      </c>
      <c r="S1464" s="13">
        <v>118</v>
      </c>
    </row>
    <row r="1465" spans="1:19" ht="22.5" x14ac:dyDescent="0.25">
      <c r="A1465" s="32" t="s">
        <v>1511</v>
      </c>
      <c r="B1465" s="33" t="s">
        <v>2200</v>
      </c>
      <c r="C1465" s="32" t="s">
        <v>1</v>
      </c>
      <c r="D1465" s="32" t="s">
        <v>2984</v>
      </c>
      <c r="E1465" s="34">
        <f t="shared" si="119"/>
        <v>25</v>
      </c>
      <c r="F1465" s="35" t="s">
        <v>23</v>
      </c>
      <c r="G1465" s="34">
        <f t="shared" si="118"/>
        <v>14.32</v>
      </c>
      <c r="H1465" s="36">
        <f t="shared" si="120"/>
        <v>17.899999999999999</v>
      </c>
      <c r="I1465" s="36">
        <f t="shared" si="115"/>
        <v>447.5</v>
      </c>
      <c r="J1465" s="29" t="s">
        <v>3622</v>
      </c>
      <c r="K1465" s="37">
        <v>14.32</v>
      </c>
      <c r="M1465" s="38">
        <v>14.32</v>
      </c>
      <c r="N1465" s="39">
        <f t="shared" si="116"/>
        <v>0.25</v>
      </c>
      <c r="S1465" s="13">
        <v>25</v>
      </c>
    </row>
    <row r="1466" spans="1:19" ht="22.5" x14ac:dyDescent="0.25">
      <c r="A1466" s="32" t="s">
        <v>1512</v>
      </c>
      <c r="B1466" s="33" t="s">
        <v>2201</v>
      </c>
      <c r="C1466" s="32" t="s">
        <v>1</v>
      </c>
      <c r="D1466" s="32" t="s">
        <v>2985</v>
      </c>
      <c r="E1466" s="34">
        <f t="shared" si="119"/>
        <v>14</v>
      </c>
      <c r="F1466" s="35" t="s">
        <v>23</v>
      </c>
      <c r="G1466" s="34">
        <f t="shared" si="118"/>
        <v>13.26</v>
      </c>
      <c r="H1466" s="36">
        <f t="shared" si="120"/>
        <v>16.579999999999998</v>
      </c>
      <c r="I1466" s="36">
        <f t="shared" si="115"/>
        <v>232.12</v>
      </c>
      <c r="J1466" s="29" t="s">
        <v>3622</v>
      </c>
      <c r="K1466" s="37">
        <v>13.26</v>
      </c>
      <c r="M1466" s="38">
        <v>13.26</v>
      </c>
      <c r="N1466" s="39">
        <f t="shared" si="116"/>
        <v>0.25</v>
      </c>
      <c r="S1466" s="13">
        <v>14</v>
      </c>
    </row>
    <row r="1467" spans="1:19" ht="22.5" x14ac:dyDescent="0.25">
      <c r="A1467" s="32" t="s">
        <v>1513</v>
      </c>
      <c r="B1467" s="33" t="s">
        <v>2207</v>
      </c>
      <c r="C1467" s="32" t="s">
        <v>1</v>
      </c>
      <c r="D1467" s="32" t="s">
        <v>2991</v>
      </c>
      <c r="E1467" s="34">
        <f t="shared" si="119"/>
        <v>270</v>
      </c>
      <c r="F1467" s="35" t="s">
        <v>23</v>
      </c>
      <c r="G1467" s="34">
        <f t="shared" si="118"/>
        <v>12.26</v>
      </c>
      <c r="H1467" s="36">
        <f t="shared" si="120"/>
        <v>15.33</v>
      </c>
      <c r="I1467" s="36">
        <f t="shared" si="115"/>
        <v>4139.1000000000004</v>
      </c>
      <c r="J1467" s="29" t="s">
        <v>3622</v>
      </c>
      <c r="K1467" s="37">
        <v>12.26</v>
      </c>
      <c r="M1467" s="38">
        <v>12.26</v>
      </c>
      <c r="N1467" s="39">
        <f t="shared" si="116"/>
        <v>0.25</v>
      </c>
      <c r="S1467" s="13">
        <v>270</v>
      </c>
    </row>
    <row r="1468" spans="1:19" ht="22.5" x14ac:dyDescent="0.25">
      <c r="A1468" s="32" t="s">
        <v>1514</v>
      </c>
      <c r="B1468" s="33" t="s">
        <v>2202</v>
      </c>
      <c r="C1468" s="32" t="s">
        <v>1</v>
      </c>
      <c r="D1468" s="32" t="s">
        <v>2986</v>
      </c>
      <c r="E1468" s="34">
        <f t="shared" si="119"/>
        <v>575</v>
      </c>
      <c r="F1468" s="35" t="s">
        <v>23</v>
      </c>
      <c r="G1468" s="34">
        <f t="shared" si="118"/>
        <v>10.85</v>
      </c>
      <c r="H1468" s="36">
        <f t="shared" si="120"/>
        <v>13.56</v>
      </c>
      <c r="I1468" s="36">
        <f t="shared" si="115"/>
        <v>7797</v>
      </c>
      <c r="J1468" s="29" t="s">
        <v>3622</v>
      </c>
      <c r="K1468" s="37">
        <v>10.85</v>
      </c>
      <c r="M1468" s="38">
        <v>10.85</v>
      </c>
      <c r="N1468" s="39">
        <f t="shared" si="116"/>
        <v>0.25</v>
      </c>
      <c r="S1468" s="13">
        <v>575</v>
      </c>
    </row>
    <row r="1469" spans="1:19" ht="22.5" x14ac:dyDescent="0.25">
      <c r="A1469" s="32" t="s">
        <v>1515</v>
      </c>
      <c r="B1469" s="33" t="s">
        <v>2208</v>
      </c>
      <c r="C1469" s="32" t="s">
        <v>1</v>
      </c>
      <c r="D1469" s="32" t="s">
        <v>2992</v>
      </c>
      <c r="E1469" s="34">
        <f t="shared" si="119"/>
        <v>211</v>
      </c>
      <c r="F1469" s="35" t="s">
        <v>23</v>
      </c>
      <c r="G1469" s="34">
        <f t="shared" si="118"/>
        <v>8.7100000000000009</v>
      </c>
      <c r="H1469" s="36">
        <f t="shared" si="120"/>
        <v>10.89</v>
      </c>
      <c r="I1469" s="36">
        <f t="shared" si="115"/>
        <v>2297.79</v>
      </c>
      <c r="J1469" s="29" t="s">
        <v>3622</v>
      </c>
      <c r="K1469" s="37">
        <v>8.7100000000000009</v>
      </c>
      <c r="M1469" s="38">
        <v>8.7100000000000009</v>
      </c>
      <c r="N1469" s="39">
        <f t="shared" si="116"/>
        <v>0.25</v>
      </c>
      <c r="S1469" s="13">
        <v>211</v>
      </c>
    </row>
    <row r="1470" spans="1:19" ht="22.5" x14ac:dyDescent="0.25">
      <c r="A1470" s="32" t="s">
        <v>1516</v>
      </c>
      <c r="B1470" s="33" t="s">
        <v>2205</v>
      </c>
      <c r="C1470" s="32" t="s">
        <v>2930</v>
      </c>
      <c r="D1470" s="32" t="s">
        <v>2989</v>
      </c>
      <c r="E1470" s="34">
        <f t="shared" si="119"/>
        <v>11.4</v>
      </c>
      <c r="F1470" s="35" t="s">
        <v>19</v>
      </c>
      <c r="G1470" s="34">
        <f t="shared" si="118"/>
        <v>732.85</v>
      </c>
      <c r="H1470" s="36">
        <f t="shared" si="120"/>
        <v>916.06</v>
      </c>
      <c r="I1470" s="36">
        <f t="shared" si="115"/>
        <v>10443.08</v>
      </c>
      <c r="J1470" s="29" t="s">
        <v>3622</v>
      </c>
      <c r="K1470" s="37">
        <v>732.85</v>
      </c>
      <c r="M1470" s="38">
        <v>732.85</v>
      </c>
      <c r="N1470" s="39">
        <f t="shared" si="116"/>
        <v>0.25</v>
      </c>
      <c r="S1470" s="13">
        <v>11.4</v>
      </c>
    </row>
    <row r="1471" spans="1:19" ht="22.5" x14ac:dyDescent="0.25">
      <c r="A1471" s="32" t="s">
        <v>1517</v>
      </c>
      <c r="B1471" s="33" t="s">
        <v>2499</v>
      </c>
      <c r="C1471" s="32" t="s">
        <v>1</v>
      </c>
      <c r="D1471" s="32" t="s">
        <v>3281</v>
      </c>
      <c r="E1471" s="34">
        <f t="shared" si="119"/>
        <v>29</v>
      </c>
      <c r="F1471" s="35" t="s">
        <v>18</v>
      </c>
      <c r="G1471" s="34">
        <f t="shared" si="118"/>
        <v>42.35</v>
      </c>
      <c r="H1471" s="36">
        <f t="shared" si="120"/>
        <v>52.94</v>
      </c>
      <c r="I1471" s="36">
        <f t="shared" si="115"/>
        <v>1535.26</v>
      </c>
      <c r="J1471" s="29" t="s">
        <v>3622</v>
      </c>
      <c r="K1471" s="37">
        <v>42.35</v>
      </c>
      <c r="M1471" s="38">
        <v>42.35</v>
      </c>
      <c r="N1471" s="39">
        <f t="shared" si="116"/>
        <v>0.25</v>
      </c>
      <c r="S1471" s="13">
        <v>29</v>
      </c>
    </row>
    <row r="1472" spans="1:19" ht="22.5" x14ac:dyDescent="0.25">
      <c r="A1472" s="32" t="s">
        <v>1518</v>
      </c>
      <c r="B1472" s="33" t="s">
        <v>2214</v>
      </c>
      <c r="C1472" s="32" t="s">
        <v>1</v>
      </c>
      <c r="D1472" s="32" t="s">
        <v>2998</v>
      </c>
      <c r="E1472" s="34">
        <f t="shared" si="119"/>
        <v>65</v>
      </c>
      <c r="F1472" s="35" t="s">
        <v>23</v>
      </c>
      <c r="G1472" s="34">
        <f t="shared" si="118"/>
        <v>12.65</v>
      </c>
      <c r="H1472" s="36">
        <f t="shared" si="120"/>
        <v>15.81</v>
      </c>
      <c r="I1472" s="36">
        <f t="shared" si="115"/>
        <v>1027.6500000000001</v>
      </c>
      <c r="J1472" s="29" t="s">
        <v>3622</v>
      </c>
      <c r="K1472" s="37">
        <v>12.65</v>
      </c>
      <c r="M1472" s="38">
        <v>12.65</v>
      </c>
      <c r="N1472" s="39">
        <f t="shared" si="116"/>
        <v>0.25</v>
      </c>
      <c r="S1472" s="13">
        <v>65</v>
      </c>
    </row>
    <row r="1473" spans="1:19" ht="22.5" x14ac:dyDescent="0.25">
      <c r="A1473" s="32" t="s">
        <v>1519</v>
      </c>
      <c r="B1473" s="33" t="s">
        <v>2215</v>
      </c>
      <c r="C1473" s="32" t="s">
        <v>1</v>
      </c>
      <c r="D1473" s="32" t="s">
        <v>2999</v>
      </c>
      <c r="E1473" s="34">
        <f t="shared" si="119"/>
        <v>145</v>
      </c>
      <c r="F1473" s="35" t="s">
        <v>23</v>
      </c>
      <c r="G1473" s="34">
        <f t="shared" si="118"/>
        <v>11.7</v>
      </c>
      <c r="H1473" s="36">
        <f t="shared" si="120"/>
        <v>14.63</v>
      </c>
      <c r="I1473" s="36">
        <f t="shared" si="115"/>
        <v>2121.35</v>
      </c>
      <c r="J1473" s="29" t="s">
        <v>3622</v>
      </c>
      <c r="K1473" s="37">
        <v>11.7</v>
      </c>
      <c r="M1473" s="38">
        <v>11.7</v>
      </c>
      <c r="N1473" s="39">
        <f t="shared" si="116"/>
        <v>0.25</v>
      </c>
      <c r="S1473" s="13">
        <v>145</v>
      </c>
    </row>
    <row r="1474" spans="1:19" ht="22.5" x14ac:dyDescent="0.25">
      <c r="A1474" s="32" t="s">
        <v>1520</v>
      </c>
      <c r="B1474" s="33" t="s">
        <v>2500</v>
      </c>
      <c r="C1474" s="32" t="s">
        <v>1</v>
      </c>
      <c r="D1474" s="32" t="s">
        <v>3282</v>
      </c>
      <c r="E1474" s="34">
        <f t="shared" si="119"/>
        <v>638</v>
      </c>
      <c r="F1474" s="35" t="s">
        <v>23</v>
      </c>
      <c r="G1474" s="34">
        <f t="shared" si="118"/>
        <v>10.34</v>
      </c>
      <c r="H1474" s="36">
        <f t="shared" si="120"/>
        <v>12.93</v>
      </c>
      <c r="I1474" s="36">
        <f t="shared" si="115"/>
        <v>8249.34</v>
      </c>
      <c r="J1474" s="29" t="s">
        <v>3622</v>
      </c>
      <c r="K1474" s="37">
        <v>10.34</v>
      </c>
      <c r="M1474" s="38">
        <v>10.34</v>
      </c>
      <c r="N1474" s="39">
        <f t="shared" si="116"/>
        <v>0.25</v>
      </c>
      <c r="S1474" s="13">
        <v>638</v>
      </c>
    </row>
    <row r="1475" spans="1:19" ht="22.5" x14ac:dyDescent="0.25">
      <c r="A1475" s="32" t="s">
        <v>1521</v>
      </c>
      <c r="B1475" s="33" t="s">
        <v>2205</v>
      </c>
      <c r="C1475" s="32" t="s">
        <v>2930</v>
      </c>
      <c r="D1475" s="32" t="s">
        <v>2989</v>
      </c>
      <c r="E1475" s="34">
        <f t="shared" si="119"/>
        <v>7.7</v>
      </c>
      <c r="F1475" s="35" t="s">
        <v>19</v>
      </c>
      <c r="G1475" s="34">
        <f t="shared" si="118"/>
        <v>732.85</v>
      </c>
      <c r="H1475" s="36">
        <f t="shared" si="120"/>
        <v>916.06</v>
      </c>
      <c r="I1475" s="36">
        <f t="shared" si="115"/>
        <v>7053.66</v>
      </c>
      <c r="J1475" s="29" t="s">
        <v>3622</v>
      </c>
      <c r="K1475" s="37">
        <v>732.85</v>
      </c>
      <c r="M1475" s="38">
        <v>732.85</v>
      </c>
      <c r="N1475" s="39">
        <f t="shared" si="116"/>
        <v>0.25</v>
      </c>
      <c r="S1475" s="13">
        <v>7.7</v>
      </c>
    </row>
    <row r="1476" spans="1:19" ht="22.5" x14ac:dyDescent="0.25">
      <c r="A1476" s="32" t="s">
        <v>1522</v>
      </c>
      <c r="B1476" s="33" t="s">
        <v>2211</v>
      </c>
      <c r="C1476" s="32" t="s">
        <v>1</v>
      </c>
      <c r="D1476" s="32" t="s">
        <v>2995</v>
      </c>
      <c r="E1476" s="34">
        <f t="shared" si="119"/>
        <v>48</v>
      </c>
      <c r="F1476" s="35" t="s">
        <v>23</v>
      </c>
      <c r="G1476" s="34">
        <f t="shared" si="118"/>
        <v>17.46</v>
      </c>
      <c r="H1476" s="36">
        <f t="shared" si="120"/>
        <v>21.83</v>
      </c>
      <c r="I1476" s="36">
        <f t="shared" si="115"/>
        <v>1047.8399999999999</v>
      </c>
      <c r="J1476" s="29" t="s">
        <v>3622</v>
      </c>
      <c r="K1476" s="37">
        <v>17.46</v>
      </c>
      <c r="M1476" s="38">
        <v>17.46</v>
      </c>
      <c r="N1476" s="39">
        <f t="shared" si="116"/>
        <v>0.25</v>
      </c>
      <c r="S1476" s="13">
        <v>48</v>
      </c>
    </row>
    <row r="1477" spans="1:19" ht="22.5" x14ac:dyDescent="0.25">
      <c r="A1477" s="32" t="s">
        <v>1523</v>
      </c>
      <c r="B1477" s="33" t="s">
        <v>2213</v>
      </c>
      <c r="C1477" s="32" t="s">
        <v>1</v>
      </c>
      <c r="D1477" s="32" t="s">
        <v>2997</v>
      </c>
      <c r="E1477" s="34">
        <f t="shared" si="119"/>
        <v>60</v>
      </c>
      <c r="F1477" s="35" t="s">
        <v>22</v>
      </c>
      <c r="G1477" s="34">
        <f t="shared" si="118"/>
        <v>18.97</v>
      </c>
      <c r="H1477" s="36">
        <f t="shared" si="120"/>
        <v>23.71</v>
      </c>
      <c r="I1477" s="36">
        <f t="shared" si="115"/>
        <v>1422.6</v>
      </c>
      <c r="J1477" s="29" t="s">
        <v>3622</v>
      </c>
      <c r="K1477" s="37">
        <v>18.97</v>
      </c>
      <c r="M1477" s="38">
        <v>18.97</v>
      </c>
      <c r="N1477" s="39">
        <f t="shared" si="116"/>
        <v>0.25</v>
      </c>
      <c r="S1477" s="13">
        <v>60</v>
      </c>
    </row>
    <row r="1478" spans="1:19" ht="22.5" x14ac:dyDescent="0.25">
      <c r="A1478" s="32" t="s">
        <v>1524</v>
      </c>
      <c r="B1478" s="33" t="s">
        <v>2212</v>
      </c>
      <c r="C1478" s="32" t="s">
        <v>1</v>
      </c>
      <c r="D1478" s="32" t="s">
        <v>2996</v>
      </c>
      <c r="E1478" s="34">
        <f t="shared" si="119"/>
        <v>51</v>
      </c>
      <c r="F1478" s="35" t="s">
        <v>23</v>
      </c>
      <c r="G1478" s="34">
        <f t="shared" si="118"/>
        <v>15.86</v>
      </c>
      <c r="H1478" s="36">
        <f t="shared" si="120"/>
        <v>19.829999999999998</v>
      </c>
      <c r="I1478" s="36">
        <f t="shared" si="115"/>
        <v>1011.33</v>
      </c>
      <c r="J1478" s="29" t="s">
        <v>3622</v>
      </c>
      <c r="K1478" s="37">
        <v>15.86</v>
      </c>
      <c r="M1478" s="38">
        <v>15.86</v>
      </c>
      <c r="N1478" s="39">
        <f t="shared" si="116"/>
        <v>0.25</v>
      </c>
      <c r="S1478" s="13">
        <v>51</v>
      </c>
    </row>
    <row r="1479" spans="1:19" ht="22.5" x14ac:dyDescent="0.25">
      <c r="A1479" s="32" t="s">
        <v>1525</v>
      </c>
      <c r="B1479" s="33" t="s">
        <v>2214</v>
      </c>
      <c r="C1479" s="32" t="s">
        <v>1</v>
      </c>
      <c r="D1479" s="32" t="s">
        <v>2998</v>
      </c>
      <c r="E1479" s="34">
        <f t="shared" si="119"/>
        <v>12</v>
      </c>
      <c r="F1479" s="35" t="s">
        <v>23</v>
      </c>
      <c r="G1479" s="34">
        <f t="shared" si="118"/>
        <v>12.65</v>
      </c>
      <c r="H1479" s="36">
        <f t="shared" si="120"/>
        <v>15.81</v>
      </c>
      <c r="I1479" s="36">
        <f t="shared" si="115"/>
        <v>189.72</v>
      </c>
      <c r="J1479" s="29" t="s">
        <v>3622</v>
      </c>
      <c r="K1479" s="37">
        <v>12.65</v>
      </c>
      <c r="M1479" s="38">
        <v>12.65</v>
      </c>
      <c r="N1479" s="39">
        <f t="shared" si="116"/>
        <v>0.25</v>
      </c>
      <c r="S1479" s="13">
        <v>12</v>
      </c>
    </row>
    <row r="1480" spans="1:19" ht="22.5" x14ac:dyDescent="0.25">
      <c r="A1480" s="32" t="s">
        <v>1526</v>
      </c>
      <c r="B1480" s="33" t="s">
        <v>2205</v>
      </c>
      <c r="C1480" s="32" t="s">
        <v>2930</v>
      </c>
      <c r="D1480" s="32" t="s">
        <v>2989</v>
      </c>
      <c r="E1480" s="34">
        <f t="shared" si="119"/>
        <v>1.6</v>
      </c>
      <c r="F1480" s="35" t="s">
        <v>19</v>
      </c>
      <c r="G1480" s="34">
        <f t="shared" si="118"/>
        <v>732.85</v>
      </c>
      <c r="H1480" s="36">
        <f t="shared" si="120"/>
        <v>916.06</v>
      </c>
      <c r="I1480" s="36">
        <f t="shared" si="115"/>
        <v>1465.7</v>
      </c>
      <c r="J1480" s="29" t="s">
        <v>3622</v>
      </c>
      <c r="K1480" s="37">
        <v>732.85</v>
      </c>
      <c r="M1480" s="38">
        <v>732.85</v>
      </c>
      <c r="N1480" s="39">
        <f t="shared" si="116"/>
        <v>0.25</v>
      </c>
      <c r="S1480" s="13">
        <v>1.6</v>
      </c>
    </row>
    <row r="1481" spans="1:19" ht="33.75" x14ac:dyDescent="0.25">
      <c r="A1481" s="32" t="s">
        <v>1527</v>
      </c>
      <c r="B1481" s="33" t="s">
        <v>2216</v>
      </c>
      <c r="C1481" s="32" t="s">
        <v>1</v>
      </c>
      <c r="D1481" s="32" t="s">
        <v>3000</v>
      </c>
      <c r="E1481" s="34">
        <f t="shared" si="119"/>
        <v>82.83</v>
      </c>
      <c r="F1481" s="35" t="s">
        <v>18</v>
      </c>
      <c r="G1481" s="34">
        <f t="shared" si="118"/>
        <v>98.08</v>
      </c>
      <c r="H1481" s="36">
        <f t="shared" si="120"/>
        <v>122.6</v>
      </c>
      <c r="I1481" s="36">
        <f t="shared" si="115"/>
        <v>10154.959999999999</v>
      </c>
      <c r="J1481" s="29" t="s">
        <v>3622</v>
      </c>
      <c r="K1481" s="37">
        <v>98.08</v>
      </c>
      <c r="M1481" s="38">
        <v>98.08</v>
      </c>
      <c r="N1481" s="39">
        <f t="shared" si="116"/>
        <v>0.25</v>
      </c>
      <c r="S1481" s="13">
        <v>82.83</v>
      </c>
    </row>
    <row r="1482" spans="1:19" x14ac:dyDescent="0.25">
      <c r="A1482" s="32" t="s">
        <v>1528</v>
      </c>
      <c r="B1482" s="33" t="s">
        <v>2710</v>
      </c>
      <c r="C1482" s="32" t="s">
        <v>2930</v>
      </c>
      <c r="D1482" s="32" t="s">
        <v>3488</v>
      </c>
      <c r="E1482" s="34">
        <f t="shared" si="119"/>
        <v>12.8</v>
      </c>
      <c r="F1482" s="35" t="s">
        <v>18</v>
      </c>
      <c r="G1482" s="34">
        <f t="shared" si="118"/>
        <v>119</v>
      </c>
      <c r="H1482" s="36">
        <f t="shared" si="120"/>
        <v>148.75</v>
      </c>
      <c r="I1482" s="36">
        <f t="shared" si="115"/>
        <v>1904</v>
      </c>
      <c r="J1482" s="29" t="s">
        <v>3622</v>
      </c>
      <c r="K1482" s="37">
        <v>119</v>
      </c>
      <c r="M1482" s="38">
        <v>119</v>
      </c>
      <c r="N1482" s="39">
        <f t="shared" si="116"/>
        <v>0.25</v>
      </c>
      <c r="S1482" s="13">
        <v>12.8</v>
      </c>
    </row>
    <row r="1483" spans="1:19" x14ac:dyDescent="0.25">
      <c r="A1483" s="32" t="s">
        <v>1529</v>
      </c>
      <c r="B1483" s="33" t="s">
        <v>2241</v>
      </c>
      <c r="C1483" s="32" t="s">
        <v>2930</v>
      </c>
      <c r="D1483" s="32" t="s">
        <v>3025</v>
      </c>
      <c r="E1483" s="34">
        <f t="shared" si="119"/>
        <v>22.9</v>
      </c>
      <c r="F1483" s="35" t="s">
        <v>24</v>
      </c>
      <c r="G1483" s="34">
        <f t="shared" si="118"/>
        <v>111.82</v>
      </c>
      <c r="H1483" s="36">
        <f t="shared" si="120"/>
        <v>139.78</v>
      </c>
      <c r="I1483" s="36">
        <f t="shared" si="115"/>
        <v>3200.96</v>
      </c>
      <c r="J1483" s="29" t="s">
        <v>3622</v>
      </c>
      <c r="K1483" s="37">
        <v>111.82</v>
      </c>
      <c r="M1483" s="38">
        <v>111.82</v>
      </c>
      <c r="N1483" s="39">
        <f t="shared" si="116"/>
        <v>0.25</v>
      </c>
      <c r="S1483" s="13">
        <v>22.9</v>
      </c>
    </row>
    <row r="1484" spans="1:19" ht="22.5" x14ac:dyDescent="0.25">
      <c r="A1484" s="32" t="s">
        <v>1530</v>
      </c>
      <c r="B1484" s="33" t="s">
        <v>2711</v>
      </c>
      <c r="C1484" s="32" t="s">
        <v>1</v>
      </c>
      <c r="D1484" s="32" t="s">
        <v>3489</v>
      </c>
      <c r="E1484" s="34">
        <f t="shared" si="119"/>
        <v>32.18</v>
      </c>
      <c r="F1484" s="35" t="s">
        <v>18</v>
      </c>
      <c r="G1484" s="34">
        <f t="shared" si="118"/>
        <v>34.29</v>
      </c>
      <c r="H1484" s="36">
        <f t="shared" si="120"/>
        <v>42.86</v>
      </c>
      <c r="I1484" s="36">
        <f t="shared" si="115"/>
        <v>1379.23</v>
      </c>
      <c r="J1484" s="29" t="s">
        <v>3622</v>
      </c>
      <c r="K1484" s="37">
        <v>34.29</v>
      </c>
      <c r="M1484" s="38">
        <v>34.29</v>
      </c>
      <c r="N1484" s="39">
        <f t="shared" si="116"/>
        <v>0.25</v>
      </c>
      <c r="S1484" s="13">
        <v>32.18</v>
      </c>
    </row>
    <row r="1485" spans="1:19" ht="22.5" x14ac:dyDescent="0.25">
      <c r="A1485" s="32" t="s">
        <v>1531</v>
      </c>
      <c r="B1485" s="33" t="s">
        <v>2223</v>
      </c>
      <c r="C1485" s="32" t="s">
        <v>1</v>
      </c>
      <c r="D1485" s="32" t="s">
        <v>3007</v>
      </c>
      <c r="E1485" s="34">
        <f t="shared" si="119"/>
        <v>89.67</v>
      </c>
      <c r="F1485" s="35" t="s">
        <v>18</v>
      </c>
      <c r="G1485" s="34">
        <f t="shared" si="118"/>
        <v>13.93</v>
      </c>
      <c r="H1485" s="36">
        <f t="shared" si="120"/>
        <v>17.41</v>
      </c>
      <c r="I1485" s="36">
        <f t="shared" ref="I1485:I1548" si="121">ROUND(E1485*H1485,2)</f>
        <v>1561.15</v>
      </c>
      <c r="J1485" s="29" t="s">
        <v>3622</v>
      </c>
      <c r="K1485" s="37">
        <v>13.93</v>
      </c>
      <c r="M1485" s="38">
        <v>13.93</v>
      </c>
      <c r="N1485" s="39">
        <f t="shared" ref="N1485:N1548" si="122">ROUND(H1485/G1485,3)-1</f>
        <v>0.25</v>
      </c>
      <c r="S1485" s="13">
        <v>89.67</v>
      </c>
    </row>
    <row r="1486" spans="1:19" ht="22.5" x14ac:dyDescent="0.25">
      <c r="A1486" s="32" t="s">
        <v>1532</v>
      </c>
      <c r="B1486" s="33" t="s">
        <v>2225</v>
      </c>
      <c r="C1486" s="32" t="s">
        <v>1</v>
      </c>
      <c r="D1486" s="32" t="s">
        <v>3009</v>
      </c>
      <c r="E1486" s="34">
        <f t="shared" si="119"/>
        <v>78.42</v>
      </c>
      <c r="F1486" s="35" t="s">
        <v>18</v>
      </c>
      <c r="G1486" s="34">
        <f t="shared" si="118"/>
        <v>22.93</v>
      </c>
      <c r="H1486" s="36">
        <f t="shared" si="120"/>
        <v>28.66</v>
      </c>
      <c r="I1486" s="36">
        <f t="shared" si="121"/>
        <v>2247.52</v>
      </c>
      <c r="J1486" s="29" t="s">
        <v>3622</v>
      </c>
      <c r="K1486" s="37">
        <v>22.93</v>
      </c>
      <c r="M1486" s="38">
        <v>22.93</v>
      </c>
      <c r="N1486" s="39">
        <f t="shared" si="122"/>
        <v>0.25</v>
      </c>
      <c r="S1486" s="13">
        <v>78.42</v>
      </c>
    </row>
    <row r="1487" spans="1:19" ht="22.5" x14ac:dyDescent="0.25">
      <c r="A1487" s="32" t="s">
        <v>1533</v>
      </c>
      <c r="B1487" s="33" t="s">
        <v>2226</v>
      </c>
      <c r="C1487" s="32" t="s">
        <v>1</v>
      </c>
      <c r="D1487" s="32" t="s">
        <v>3010</v>
      </c>
      <c r="E1487" s="34">
        <f t="shared" si="119"/>
        <v>168.09</v>
      </c>
      <c r="F1487" s="35" t="s">
        <v>18</v>
      </c>
      <c r="G1487" s="34">
        <f t="shared" si="118"/>
        <v>4.8</v>
      </c>
      <c r="H1487" s="36">
        <f t="shared" si="120"/>
        <v>6</v>
      </c>
      <c r="I1487" s="36">
        <f t="shared" si="121"/>
        <v>1008.54</v>
      </c>
      <c r="J1487" s="29" t="s">
        <v>3622</v>
      </c>
      <c r="K1487" s="37">
        <v>4.8</v>
      </c>
      <c r="M1487" s="38">
        <v>4.8</v>
      </c>
      <c r="N1487" s="39">
        <f t="shared" si="122"/>
        <v>0.25</v>
      </c>
      <c r="S1487" s="13">
        <v>168.09</v>
      </c>
    </row>
    <row r="1488" spans="1:19" ht="33.75" x14ac:dyDescent="0.25">
      <c r="A1488" s="32" t="s">
        <v>1534</v>
      </c>
      <c r="B1488" s="33" t="s">
        <v>2227</v>
      </c>
      <c r="C1488" s="32" t="s">
        <v>1</v>
      </c>
      <c r="D1488" s="32" t="s">
        <v>3011</v>
      </c>
      <c r="E1488" s="34">
        <f t="shared" si="119"/>
        <v>168.09</v>
      </c>
      <c r="F1488" s="35" t="s">
        <v>18</v>
      </c>
      <c r="G1488" s="34">
        <f t="shared" si="118"/>
        <v>54.78</v>
      </c>
      <c r="H1488" s="36">
        <f t="shared" si="120"/>
        <v>68.48</v>
      </c>
      <c r="I1488" s="36">
        <f t="shared" si="121"/>
        <v>11510.8</v>
      </c>
      <c r="J1488" s="29" t="s">
        <v>3622</v>
      </c>
      <c r="K1488" s="37">
        <v>54.78</v>
      </c>
      <c r="M1488" s="38">
        <v>54.78</v>
      </c>
      <c r="N1488" s="39">
        <f t="shared" si="122"/>
        <v>0.25</v>
      </c>
      <c r="S1488" s="13">
        <v>168.09</v>
      </c>
    </row>
    <row r="1489" spans="1:19" ht="22.5" x14ac:dyDescent="0.25">
      <c r="A1489" s="32" t="s">
        <v>1535</v>
      </c>
      <c r="B1489" s="33" t="s">
        <v>2228</v>
      </c>
      <c r="C1489" s="32" t="s">
        <v>1</v>
      </c>
      <c r="D1489" s="32" t="s">
        <v>3012</v>
      </c>
      <c r="E1489" s="34">
        <f t="shared" si="119"/>
        <v>89.67</v>
      </c>
      <c r="F1489" s="35" t="s">
        <v>18</v>
      </c>
      <c r="G1489" s="34">
        <f t="shared" si="118"/>
        <v>19.64</v>
      </c>
      <c r="H1489" s="36">
        <f t="shared" si="120"/>
        <v>24.55</v>
      </c>
      <c r="I1489" s="36">
        <f t="shared" si="121"/>
        <v>2201.4</v>
      </c>
      <c r="J1489" s="29" t="s">
        <v>3622</v>
      </c>
      <c r="K1489" s="37">
        <v>19.64</v>
      </c>
      <c r="M1489" s="38">
        <v>19.64</v>
      </c>
      <c r="N1489" s="39">
        <f t="shared" si="122"/>
        <v>0.25</v>
      </c>
      <c r="S1489" s="13">
        <v>89.67</v>
      </c>
    </row>
    <row r="1490" spans="1:19" ht="22.5" x14ac:dyDescent="0.25">
      <c r="A1490" s="32" t="s">
        <v>1536</v>
      </c>
      <c r="B1490" s="33" t="s">
        <v>2230</v>
      </c>
      <c r="C1490" s="32" t="s">
        <v>1</v>
      </c>
      <c r="D1490" s="32" t="s">
        <v>3014</v>
      </c>
      <c r="E1490" s="34">
        <f t="shared" si="119"/>
        <v>27.86</v>
      </c>
      <c r="F1490" s="35" t="s">
        <v>18</v>
      </c>
      <c r="G1490" s="34">
        <f t="shared" si="118"/>
        <v>16.510000000000002</v>
      </c>
      <c r="H1490" s="36">
        <f t="shared" si="120"/>
        <v>20.64</v>
      </c>
      <c r="I1490" s="36">
        <f t="shared" si="121"/>
        <v>575.03</v>
      </c>
      <c r="J1490" s="29" t="s">
        <v>3622</v>
      </c>
      <c r="K1490" s="37">
        <v>16.510000000000002</v>
      </c>
      <c r="M1490" s="38">
        <v>16.510000000000002</v>
      </c>
      <c r="N1490" s="39">
        <f t="shared" si="122"/>
        <v>0.25</v>
      </c>
      <c r="S1490" s="13">
        <v>27.86</v>
      </c>
    </row>
    <row r="1491" spans="1:19" ht="22.5" x14ac:dyDescent="0.25">
      <c r="A1491" s="32" t="s">
        <v>1537</v>
      </c>
      <c r="B1491" s="33" t="s">
        <v>2712</v>
      </c>
      <c r="C1491" s="32" t="s">
        <v>1</v>
      </c>
      <c r="D1491" s="32" t="s">
        <v>3490</v>
      </c>
      <c r="E1491" s="34">
        <f t="shared" si="119"/>
        <v>5.04</v>
      </c>
      <c r="F1491" s="35" t="s">
        <v>18</v>
      </c>
      <c r="G1491" s="34">
        <f t="shared" si="118"/>
        <v>661.63</v>
      </c>
      <c r="H1491" s="36">
        <f t="shared" si="120"/>
        <v>827.04</v>
      </c>
      <c r="I1491" s="36">
        <f t="shared" si="121"/>
        <v>4168.28</v>
      </c>
      <c r="J1491" s="29" t="s">
        <v>3622</v>
      </c>
      <c r="K1491" s="37">
        <v>661.63</v>
      </c>
      <c r="M1491" s="38">
        <v>661.63</v>
      </c>
      <c r="N1491" s="39">
        <f t="shared" si="122"/>
        <v>0.25</v>
      </c>
      <c r="S1491" s="13">
        <v>5.04</v>
      </c>
    </row>
    <row r="1492" spans="1:19" ht="22.5" x14ac:dyDescent="0.25">
      <c r="A1492" s="32" t="s">
        <v>1538</v>
      </c>
      <c r="B1492" s="33" t="s">
        <v>2244</v>
      </c>
      <c r="C1492" s="32" t="s">
        <v>1</v>
      </c>
      <c r="D1492" s="32" t="s">
        <v>3028</v>
      </c>
      <c r="E1492" s="34">
        <f t="shared" si="119"/>
        <v>28.83</v>
      </c>
      <c r="F1492" s="35" t="s">
        <v>18</v>
      </c>
      <c r="G1492" s="34">
        <f t="shared" si="118"/>
        <v>120.36</v>
      </c>
      <c r="H1492" s="36">
        <f t="shared" si="120"/>
        <v>150.44999999999999</v>
      </c>
      <c r="I1492" s="36">
        <f t="shared" si="121"/>
        <v>4337.47</v>
      </c>
      <c r="J1492" s="29" t="s">
        <v>3622</v>
      </c>
      <c r="K1492" s="37">
        <v>120.36</v>
      </c>
      <c r="M1492" s="38">
        <v>120.36</v>
      </c>
      <c r="N1492" s="39">
        <f t="shared" si="122"/>
        <v>0.25</v>
      </c>
      <c r="S1492" s="13">
        <v>28.83</v>
      </c>
    </row>
    <row r="1493" spans="1:19" ht="22.5" x14ac:dyDescent="0.25">
      <c r="A1493" s="32" t="s">
        <v>1539</v>
      </c>
      <c r="B1493" s="33" t="s">
        <v>2448</v>
      </c>
      <c r="C1493" s="32" t="s">
        <v>1</v>
      </c>
      <c r="D1493" s="32" t="s">
        <v>3232</v>
      </c>
      <c r="E1493" s="34">
        <f t="shared" si="119"/>
        <v>11.3</v>
      </c>
      <c r="F1493" s="35" t="s">
        <v>24</v>
      </c>
      <c r="G1493" s="34">
        <f t="shared" si="118"/>
        <v>12.28</v>
      </c>
      <c r="H1493" s="36">
        <f t="shared" si="120"/>
        <v>15.35</v>
      </c>
      <c r="I1493" s="36">
        <f t="shared" si="121"/>
        <v>173.46</v>
      </c>
      <c r="J1493" s="29" t="s">
        <v>3622</v>
      </c>
      <c r="K1493" s="37">
        <v>12.28</v>
      </c>
      <c r="M1493" s="38">
        <v>12.28</v>
      </c>
      <c r="N1493" s="39">
        <f t="shared" si="122"/>
        <v>0.25</v>
      </c>
      <c r="S1493" s="13">
        <v>11.3</v>
      </c>
    </row>
    <row r="1494" spans="1:19" x14ac:dyDescent="0.25">
      <c r="A1494" s="32" t="s">
        <v>1540</v>
      </c>
      <c r="B1494" s="33" t="s">
        <v>2348</v>
      </c>
      <c r="C1494" s="32" t="s">
        <v>2930</v>
      </c>
      <c r="D1494" s="32" t="s">
        <v>3132</v>
      </c>
      <c r="E1494" s="34">
        <f t="shared" si="119"/>
        <v>28.18</v>
      </c>
      <c r="F1494" s="35" t="s">
        <v>24</v>
      </c>
      <c r="G1494" s="34">
        <f t="shared" si="118"/>
        <v>24.96</v>
      </c>
      <c r="H1494" s="36">
        <f t="shared" si="120"/>
        <v>31.2</v>
      </c>
      <c r="I1494" s="36">
        <f t="shared" si="121"/>
        <v>879.22</v>
      </c>
      <c r="J1494" s="29" t="s">
        <v>3622</v>
      </c>
      <c r="K1494" s="37">
        <v>24.96</v>
      </c>
      <c r="M1494" s="38">
        <v>24.96</v>
      </c>
      <c r="N1494" s="39">
        <f t="shared" si="122"/>
        <v>0.25</v>
      </c>
      <c r="S1494" s="13">
        <v>28.18</v>
      </c>
    </row>
    <row r="1495" spans="1:19" x14ac:dyDescent="0.25">
      <c r="A1495" s="32" t="s">
        <v>1541</v>
      </c>
      <c r="B1495" s="33" t="s">
        <v>2349</v>
      </c>
      <c r="C1495" s="32" t="s">
        <v>2930</v>
      </c>
      <c r="D1495" s="32" t="s">
        <v>3133</v>
      </c>
      <c r="E1495" s="34">
        <f t="shared" si="119"/>
        <v>5.58</v>
      </c>
      <c r="F1495" s="35" t="s">
        <v>24</v>
      </c>
      <c r="G1495" s="34">
        <f t="shared" si="118"/>
        <v>77.430000000000007</v>
      </c>
      <c r="H1495" s="36">
        <f t="shared" si="120"/>
        <v>96.79</v>
      </c>
      <c r="I1495" s="36">
        <f t="shared" si="121"/>
        <v>540.09</v>
      </c>
      <c r="J1495" s="29" t="s">
        <v>3622</v>
      </c>
      <c r="K1495" s="37">
        <v>77.430000000000007</v>
      </c>
      <c r="M1495" s="38">
        <v>77.430000000000007</v>
      </c>
      <c r="N1495" s="39">
        <f t="shared" si="122"/>
        <v>0.25</v>
      </c>
      <c r="S1495" s="13">
        <v>5.58</v>
      </c>
    </row>
    <row r="1496" spans="1:19" x14ac:dyDescent="0.25">
      <c r="A1496" s="32" t="s">
        <v>1542</v>
      </c>
      <c r="B1496" s="33" t="s">
        <v>2350</v>
      </c>
      <c r="C1496" s="32" t="s">
        <v>2930</v>
      </c>
      <c r="D1496" s="32" t="s">
        <v>3134</v>
      </c>
      <c r="E1496" s="34">
        <f t="shared" si="119"/>
        <v>2.4900000000000002</v>
      </c>
      <c r="F1496" s="35" t="s">
        <v>24</v>
      </c>
      <c r="G1496" s="34">
        <f t="shared" si="118"/>
        <v>86</v>
      </c>
      <c r="H1496" s="36">
        <f t="shared" si="120"/>
        <v>107.5</v>
      </c>
      <c r="I1496" s="36">
        <f t="shared" si="121"/>
        <v>267.68</v>
      </c>
      <c r="J1496" s="29" t="s">
        <v>3622</v>
      </c>
      <c r="K1496" s="37">
        <v>86</v>
      </c>
      <c r="M1496" s="38">
        <v>86</v>
      </c>
      <c r="N1496" s="39">
        <f t="shared" si="122"/>
        <v>0.25</v>
      </c>
      <c r="S1496" s="13">
        <v>2.4900000000000002</v>
      </c>
    </row>
    <row r="1497" spans="1:19" ht="22.5" x14ac:dyDescent="0.25">
      <c r="A1497" s="32" t="s">
        <v>1543</v>
      </c>
      <c r="B1497" s="33" t="s">
        <v>2352</v>
      </c>
      <c r="C1497" s="32" t="s">
        <v>1</v>
      </c>
      <c r="D1497" s="32" t="s">
        <v>3136</v>
      </c>
      <c r="E1497" s="34">
        <f t="shared" si="119"/>
        <v>4.97</v>
      </c>
      <c r="F1497" s="35" t="s">
        <v>24</v>
      </c>
      <c r="G1497" s="34">
        <f t="shared" si="118"/>
        <v>13</v>
      </c>
      <c r="H1497" s="36">
        <f t="shared" si="120"/>
        <v>16.25</v>
      </c>
      <c r="I1497" s="36">
        <f t="shared" si="121"/>
        <v>80.760000000000005</v>
      </c>
      <c r="J1497" s="29" t="s">
        <v>3622</v>
      </c>
      <c r="K1497" s="37">
        <v>13</v>
      </c>
      <c r="M1497" s="38">
        <v>13</v>
      </c>
      <c r="N1497" s="39">
        <f t="shared" si="122"/>
        <v>0.25</v>
      </c>
      <c r="S1497" s="13">
        <v>4.97</v>
      </c>
    </row>
    <row r="1498" spans="1:19" x14ac:dyDescent="0.25">
      <c r="A1498" s="32" t="s">
        <v>1544</v>
      </c>
      <c r="B1498" s="33" t="s">
        <v>2685</v>
      </c>
      <c r="C1498" s="32" t="s">
        <v>2930</v>
      </c>
      <c r="D1498" s="32" t="s">
        <v>3464</v>
      </c>
      <c r="E1498" s="34">
        <f t="shared" si="119"/>
        <v>23.96</v>
      </c>
      <c r="F1498" s="35" t="s">
        <v>24</v>
      </c>
      <c r="G1498" s="34">
        <f t="shared" si="118"/>
        <v>39.07</v>
      </c>
      <c r="H1498" s="36">
        <f t="shared" si="120"/>
        <v>48.84</v>
      </c>
      <c r="I1498" s="36">
        <f t="shared" si="121"/>
        <v>1170.21</v>
      </c>
      <c r="J1498" s="29" t="s">
        <v>3622</v>
      </c>
      <c r="K1498" s="37">
        <v>39.07</v>
      </c>
      <c r="M1498" s="38">
        <v>39.07</v>
      </c>
      <c r="N1498" s="39">
        <f t="shared" si="122"/>
        <v>0.25</v>
      </c>
      <c r="S1498" s="13">
        <v>23.96</v>
      </c>
    </row>
    <row r="1499" spans="1:19" ht="22.5" x14ac:dyDescent="0.25">
      <c r="A1499" s="32" t="s">
        <v>1545</v>
      </c>
      <c r="B1499" s="33" t="s">
        <v>2574</v>
      </c>
      <c r="C1499" s="32" t="s">
        <v>1</v>
      </c>
      <c r="D1499" s="32" t="s">
        <v>3354</v>
      </c>
      <c r="E1499" s="34">
        <f t="shared" si="119"/>
        <v>7.44</v>
      </c>
      <c r="F1499" s="35" t="s">
        <v>24</v>
      </c>
      <c r="G1499" s="34">
        <f t="shared" si="118"/>
        <v>18.96</v>
      </c>
      <c r="H1499" s="36">
        <f t="shared" si="120"/>
        <v>23.7</v>
      </c>
      <c r="I1499" s="36">
        <f t="shared" si="121"/>
        <v>176.33</v>
      </c>
      <c r="J1499" s="29" t="s">
        <v>3622</v>
      </c>
      <c r="K1499" s="37">
        <v>18.96</v>
      </c>
      <c r="M1499" s="38">
        <v>18.96</v>
      </c>
      <c r="N1499" s="39">
        <f t="shared" si="122"/>
        <v>0.25</v>
      </c>
      <c r="S1499" s="13">
        <v>7.44</v>
      </c>
    </row>
    <row r="1500" spans="1:19" ht="22.5" x14ac:dyDescent="0.25">
      <c r="A1500" s="32" t="s">
        <v>1546</v>
      </c>
      <c r="B1500" s="33" t="s">
        <v>2359</v>
      </c>
      <c r="C1500" s="32" t="s">
        <v>1</v>
      </c>
      <c r="D1500" s="32" t="s">
        <v>3143</v>
      </c>
      <c r="E1500" s="34">
        <f t="shared" si="119"/>
        <v>250</v>
      </c>
      <c r="F1500" s="35" t="s">
        <v>24</v>
      </c>
      <c r="G1500" s="34">
        <f t="shared" si="118"/>
        <v>5.01</v>
      </c>
      <c r="H1500" s="36">
        <f t="shared" si="120"/>
        <v>6.26</v>
      </c>
      <c r="I1500" s="36">
        <f t="shared" si="121"/>
        <v>1565</v>
      </c>
      <c r="J1500" s="29" t="s">
        <v>3622</v>
      </c>
      <c r="K1500" s="37">
        <v>5.01</v>
      </c>
      <c r="M1500" s="38">
        <v>5.01</v>
      </c>
      <c r="N1500" s="39">
        <f t="shared" si="122"/>
        <v>0.25</v>
      </c>
      <c r="S1500" s="13">
        <v>250</v>
      </c>
    </row>
    <row r="1501" spans="1:19" ht="22.5" x14ac:dyDescent="0.25">
      <c r="A1501" s="32" t="s">
        <v>1547</v>
      </c>
      <c r="B1501" s="33" t="s">
        <v>2362</v>
      </c>
      <c r="C1501" s="32" t="s">
        <v>2930</v>
      </c>
      <c r="D1501" s="32" t="s">
        <v>3146</v>
      </c>
      <c r="E1501" s="34">
        <f t="shared" si="119"/>
        <v>81</v>
      </c>
      <c r="F1501" s="35" t="s">
        <v>24</v>
      </c>
      <c r="G1501" s="34">
        <f t="shared" ref="G1501:G1567" si="123">ROUND(K1501*(100%-I$7),2)</f>
        <v>5.35</v>
      </c>
      <c r="H1501" s="36">
        <f t="shared" si="120"/>
        <v>6.69</v>
      </c>
      <c r="I1501" s="36">
        <f t="shared" si="121"/>
        <v>541.89</v>
      </c>
      <c r="J1501" s="29" t="s">
        <v>3622</v>
      </c>
      <c r="K1501" s="37">
        <v>5.35</v>
      </c>
      <c r="M1501" s="38">
        <v>5.35</v>
      </c>
      <c r="N1501" s="39">
        <f t="shared" si="122"/>
        <v>0.25</v>
      </c>
      <c r="S1501" s="13">
        <v>81</v>
      </c>
    </row>
    <row r="1502" spans="1:19" ht="22.5" x14ac:dyDescent="0.25">
      <c r="A1502" s="32" t="s">
        <v>1548</v>
      </c>
      <c r="B1502" s="33" t="s">
        <v>2363</v>
      </c>
      <c r="C1502" s="32" t="s">
        <v>2930</v>
      </c>
      <c r="D1502" s="32" t="s">
        <v>3147</v>
      </c>
      <c r="E1502" s="34">
        <f t="shared" si="119"/>
        <v>67</v>
      </c>
      <c r="F1502" s="35" t="s">
        <v>24</v>
      </c>
      <c r="G1502" s="34">
        <f t="shared" si="123"/>
        <v>7.08</v>
      </c>
      <c r="H1502" s="36">
        <f t="shared" si="120"/>
        <v>8.85</v>
      </c>
      <c r="I1502" s="36">
        <f t="shared" si="121"/>
        <v>592.95000000000005</v>
      </c>
      <c r="J1502" s="29" t="s">
        <v>3622</v>
      </c>
      <c r="K1502" s="37">
        <v>7.08</v>
      </c>
      <c r="M1502" s="38">
        <v>7.08</v>
      </c>
      <c r="N1502" s="39">
        <f t="shared" si="122"/>
        <v>0.25</v>
      </c>
      <c r="S1502" s="13">
        <v>67</v>
      </c>
    </row>
    <row r="1503" spans="1:19" ht="22.5" x14ac:dyDescent="0.25">
      <c r="A1503" s="32" t="s">
        <v>1549</v>
      </c>
      <c r="B1503" s="33" t="s">
        <v>2713</v>
      </c>
      <c r="C1503" s="32" t="s">
        <v>1</v>
      </c>
      <c r="D1503" s="32" t="s">
        <v>3491</v>
      </c>
      <c r="E1503" s="34">
        <f t="shared" si="119"/>
        <v>27</v>
      </c>
      <c r="F1503" s="35" t="s">
        <v>24</v>
      </c>
      <c r="G1503" s="34">
        <f t="shared" si="123"/>
        <v>10.59</v>
      </c>
      <c r="H1503" s="36">
        <f t="shared" si="120"/>
        <v>13.24</v>
      </c>
      <c r="I1503" s="36">
        <f t="shared" si="121"/>
        <v>357.48</v>
      </c>
      <c r="J1503" s="29" t="s">
        <v>3622</v>
      </c>
      <c r="K1503" s="37">
        <v>10.59</v>
      </c>
      <c r="M1503" s="38">
        <v>10.59</v>
      </c>
      <c r="N1503" s="39">
        <f t="shared" si="122"/>
        <v>0.25</v>
      </c>
      <c r="S1503" s="13">
        <v>27</v>
      </c>
    </row>
    <row r="1504" spans="1:19" ht="22.5" x14ac:dyDescent="0.25">
      <c r="A1504" s="32" t="s">
        <v>1550</v>
      </c>
      <c r="B1504" s="33" t="s">
        <v>2714</v>
      </c>
      <c r="C1504" s="32" t="s">
        <v>1</v>
      </c>
      <c r="D1504" s="32" t="s">
        <v>3492</v>
      </c>
      <c r="E1504" s="34">
        <f t="shared" si="119"/>
        <v>33</v>
      </c>
      <c r="F1504" s="35" t="s">
        <v>24</v>
      </c>
      <c r="G1504" s="34">
        <f t="shared" si="123"/>
        <v>16.79</v>
      </c>
      <c r="H1504" s="36">
        <f t="shared" si="120"/>
        <v>20.99</v>
      </c>
      <c r="I1504" s="36">
        <f t="shared" si="121"/>
        <v>692.67</v>
      </c>
      <c r="J1504" s="29" t="s">
        <v>3622</v>
      </c>
      <c r="K1504" s="37">
        <v>16.79</v>
      </c>
      <c r="M1504" s="38">
        <v>16.79</v>
      </c>
      <c r="N1504" s="39">
        <f t="shared" si="122"/>
        <v>0.25</v>
      </c>
      <c r="S1504" s="13">
        <v>33</v>
      </c>
    </row>
    <row r="1505" spans="1:19" x14ac:dyDescent="0.25">
      <c r="A1505" s="32" t="s">
        <v>1551</v>
      </c>
      <c r="B1505" s="33" t="s">
        <v>2368</v>
      </c>
      <c r="C1505" s="32" t="s">
        <v>2930</v>
      </c>
      <c r="D1505" s="32" t="s">
        <v>3152</v>
      </c>
      <c r="E1505" s="34">
        <f t="shared" si="119"/>
        <v>2</v>
      </c>
      <c r="F1505" s="35" t="s">
        <v>22</v>
      </c>
      <c r="G1505" s="34">
        <f t="shared" si="123"/>
        <v>11.49</v>
      </c>
      <c r="H1505" s="36">
        <f t="shared" si="120"/>
        <v>14.36</v>
      </c>
      <c r="I1505" s="36">
        <f t="shared" si="121"/>
        <v>28.72</v>
      </c>
      <c r="J1505" s="29" t="s">
        <v>3622</v>
      </c>
      <c r="K1505" s="37">
        <v>11.49</v>
      </c>
      <c r="M1505" s="38">
        <v>11.49</v>
      </c>
      <c r="N1505" s="39">
        <f t="shared" si="122"/>
        <v>0.25</v>
      </c>
      <c r="S1505" s="13">
        <v>2</v>
      </c>
    </row>
    <row r="1506" spans="1:19" x14ac:dyDescent="0.25">
      <c r="A1506" s="32" t="s">
        <v>1552</v>
      </c>
      <c r="B1506" s="33" t="s">
        <v>2369</v>
      </c>
      <c r="C1506" s="32" t="s">
        <v>2930</v>
      </c>
      <c r="D1506" s="32" t="s">
        <v>3153</v>
      </c>
      <c r="E1506" s="34">
        <f t="shared" si="119"/>
        <v>4</v>
      </c>
      <c r="F1506" s="35" t="s">
        <v>22</v>
      </c>
      <c r="G1506" s="34">
        <f t="shared" si="123"/>
        <v>9.6999999999999993</v>
      </c>
      <c r="H1506" s="36">
        <f t="shared" si="120"/>
        <v>12.13</v>
      </c>
      <c r="I1506" s="36">
        <f t="shared" si="121"/>
        <v>48.52</v>
      </c>
      <c r="J1506" s="29" t="s">
        <v>3622</v>
      </c>
      <c r="K1506" s="37">
        <v>9.6999999999999993</v>
      </c>
      <c r="M1506" s="38">
        <v>9.6999999999999993</v>
      </c>
      <c r="N1506" s="39">
        <f t="shared" si="122"/>
        <v>0.25099999999999989</v>
      </c>
      <c r="S1506" s="13">
        <v>4</v>
      </c>
    </row>
    <row r="1507" spans="1:19" x14ac:dyDescent="0.25">
      <c r="A1507" s="32" t="s">
        <v>1553</v>
      </c>
      <c r="B1507" s="33" t="s">
        <v>2370</v>
      </c>
      <c r="C1507" s="32" t="s">
        <v>2930</v>
      </c>
      <c r="D1507" s="32" t="s">
        <v>3154</v>
      </c>
      <c r="E1507" s="34">
        <f t="shared" si="119"/>
        <v>18</v>
      </c>
      <c r="F1507" s="35" t="s">
        <v>22</v>
      </c>
      <c r="G1507" s="34">
        <f t="shared" si="123"/>
        <v>9.6999999999999993</v>
      </c>
      <c r="H1507" s="36">
        <f t="shared" si="120"/>
        <v>12.13</v>
      </c>
      <c r="I1507" s="36">
        <f t="shared" si="121"/>
        <v>218.34</v>
      </c>
      <c r="J1507" s="29" t="s">
        <v>3622</v>
      </c>
      <c r="K1507" s="37">
        <v>9.6999999999999993</v>
      </c>
      <c r="M1507" s="38">
        <v>9.6999999999999993</v>
      </c>
      <c r="N1507" s="39">
        <f t="shared" si="122"/>
        <v>0.25099999999999989</v>
      </c>
      <c r="S1507" s="13">
        <v>18</v>
      </c>
    </row>
    <row r="1508" spans="1:19" x14ac:dyDescent="0.25">
      <c r="A1508" s="32" t="s">
        <v>1554</v>
      </c>
      <c r="B1508" s="33" t="s">
        <v>2715</v>
      </c>
      <c r="C1508" s="32" t="s">
        <v>2930</v>
      </c>
      <c r="D1508" s="32" t="s">
        <v>3493</v>
      </c>
      <c r="E1508" s="34">
        <f t="shared" ref="E1508:E1571" si="124">S1508</f>
        <v>2</v>
      </c>
      <c r="F1508" s="35" t="s">
        <v>22</v>
      </c>
      <c r="G1508" s="34">
        <f t="shared" si="123"/>
        <v>6.9</v>
      </c>
      <c r="H1508" s="36">
        <f t="shared" si="120"/>
        <v>8.6300000000000008</v>
      </c>
      <c r="I1508" s="36">
        <f t="shared" si="121"/>
        <v>17.260000000000002</v>
      </c>
      <c r="J1508" s="29" t="s">
        <v>3622</v>
      </c>
      <c r="K1508" s="37">
        <v>6.9</v>
      </c>
      <c r="M1508" s="38">
        <v>6.9</v>
      </c>
      <c r="N1508" s="39">
        <f t="shared" si="122"/>
        <v>0.25099999999999989</v>
      </c>
      <c r="S1508" s="13">
        <v>2</v>
      </c>
    </row>
    <row r="1509" spans="1:19" x14ac:dyDescent="0.25">
      <c r="A1509" s="32" t="s">
        <v>1555</v>
      </c>
      <c r="B1509" s="33" t="s">
        <v>2382</v>
      </c>
      <c r="C1509" s="32" t="s">
        <v>2930</v>
      </c>
      <c r="D1509" s="32" t="s">
        <v>3166</v>
      </c>
      <c r="E1509" s="34">
        <f t="shared" si="124"/>
        <v>4</v>
      </c>
      <c r="F1509" s="35" t="s">
        <v>22</v>
      </c>
      <c r="G1509" s="34">
        <f t="shared" si="123"/>
        <v>35.78</v>
      </c>
      <c r="H1509" s="36">
        <f t="shared" si="120"/>
        <v>44.73</v>
      </c>
      <c r="I1509" s="36">
        <f t="shared" si="121"/>
        <v>178.92</v>
      </c>
      <c r="J1509" s="29" t="s">
        <v>3622</v>
      </c>
      <c r="K1509" s="37">
        <v>35.78</v>
      </c>
      <c r="M1509" s="38">
        <v>35.78</v>
      </c>
      <c r="N1509" s="39">
        <f t="shared" si="122"/>
        <v>0.25</v>
      </c>
      <c r="S1509" s="13">
        <v>4</v>
      </c>
    </row>
    <row r="1510" spans="1:19" x14ac:dyDescent="0.25">
      <c r="A1510" s="32" t="s">
        <v>1556</v>
      </c>
      <c r="B1510" s="33" t="s">
        <v>2384</v>
      </c>
      <c r="C1510" s="32" t="s">
        <v>2930</v>
      </c>
      <c r="D1510" s="32" t="s">
        <v>3168</v>
      </c>
      <c r="E1510" s="34">
        <f t="shared" si="124"/>
        <v>2</v>
      </c>
      <c r="F1510" s="35" t="s">
        <v>22</v>
      </c>
      <c r="G1510" s="34">
        <f t="shared" si="123"/>
        <v>33.28</v>
      </c>
      <c r="H1510" s="36">
        <f t="shared" si="120"/>
        <v>41.6</v>
      </c>
      <c r="I1510" s="36">
        <f t="shared" si="121"/>
        <v>83.2</v>
      </c>
      <c r="J1510" s="29" t="s">
        <v>3622</v>
      </c>
      <c r="K1510" s="37">
        <v>33.28</v>
      </c>
      <c r="M1510" s="38">
        <v>33.28</v>
      </c>
      <c r="N1510" s="39">
        <f t="shared" si="122"/>
        <v>0.25</v>
      </c>
      <c r="S1510" s="13">
        <v>2</v>
      </c>
    </row>
    <row r="1511" spans="1:19" x14ac:dyDescent="0.25">
      <c r="A1511" s="32" t="s">
        <v>1557</v>
      </c>
      <c r="B1511" s="33" t="s">
        <v>2381</v>
      </c>
      <c r="C1511" s="32" t="s">
        <v>2930</v>
      </c>
      <c r="D1511" s="32" t="s">
        <v>3165</v>
      </c>
      <c r="E1511" s="34">
        <f t="shared" si="124"/>
        <v>14</v>
      </c>
      <c r="F1511" s="35" t="s">
        <v>22</v>
      </c>
      <c r="G1511" s="34">
        <f t="shared" si="123"/>
        <v>22.36</v>
      </c>
      <c r="H1511" s="36">
        <f t="shared" si="120"/>
        <v>27.95</v>
      </c>
      <c r="I1511" s="36">
        <f t="shared" si="121"/>
        <v>391.3</v>
      </c>
      <c r="J1511" s="29" t="s">
        <v>3622</v>
      </c>
      <c r="K1511" s="37">
        <v>22.36</v>
      </c>
      <c r="M1511" s="38">
        <v>22.36</v>
      </c>
      <c r="N1511" s="39">
        <f t="shared" si="122"/>
        <v>0.25</v>
      </c>
      <c r="S1511" s="13">
        <v>14</v>
      </c>
    </row>
    <row r="1512" spans="1:19" ht="22.5" x14ac:dyDescent="0.25">
      <c r="A1512" s="32" t="s">
        <v>1558</v>
      </c>
      <c r="B1512" s="33" t="s">
        <v>2385</v>
      </c>
      <c r="C1512" s="32" t="s">
        <v>2930</v>
      </c>
      <c r="D1512" s="32" t="s">
        <v>3169</v>
      </c>
      <c r="E1512" s="34">
        <f t="shared" si="124"/>
        <v>28</v>
      </c>
      <c r="F1512" s="35" t="s">
        <v>22</v>
      </c>
      <c r="G1512" s="34">
        <f t="shared" si="123"/>
        <v>8.6</v>
      </c>
      <c r="H1512" s="36">
        <f t="shared" si="120"/>
        <v>10.75</v>
      </c>
      <c r="I1512" s="36">
        <f t="shared" si="121"/>
        <v>301</v>
      </c>
      <c r="J1512" s="29" t="s">
        <v>3622</v>
      </c>
      <c r="K1512" s="37">
        <v>8.6</v>
      </c>
      <c r="M1512" s="38">
        <v>8.6</v>
      </c>
      <c r="N1512" s="39">
        <f t="shared" si="122"/>
        <v>0.25</v>
      </c>
      <c r="S1512" s="13">
        <v>28</v>
      </c>
    </row>
    <row r="1513" spans="1:19" ht="22.5" x14ac:dyDescent="0.25">
      <c r="A1513" s="32" t="s">
        <v>1559</v>
      </c>
      <c r="B1513" s="33" t="s">
        <v>2386</v>
      </c>
      <c r="C1513" s="32" t="s">
        <v>2930</v>
      </c>
      <c r="D1513" s="32" t="s">
        <v>3170</v>
      </c>
      <c r="E1513" s="34">
        <f t="shared" si="124"/>
        <v>8</v>
      </c>
      <c r="F1513" s="35" t="s">
        <v>22</v>
      </c>
      <c r="G1513" s="34">
        <f t="shared" si="123"/>
        <v>18.170000000000002</v>
      </c>
      <c r="H1513" s="36">
        <f t="shared" si="120"/>
        <v>22.71</v>
      </c>
      <c r="I1513" s="36">
        <f t="shared" si="121"/>
        <v>181.68</v>
      </c>
      <c r="J1513" s="29" t="s">
        <v>3622</v>
      </c>
      <c r="K1513" s="37">
        <v>18.170000000000002</v>
      </c>
      <c r="M1513" s="38">
        <v>18.170000000000002</v>
      </c>
      <c r="N1513" s="39">
        <f t="shared" si="122"/>
        <v>0.25</v>
      </c>
      <c r="S1513" s="13">
        <v>8</v>
      </c>
    </row>
    <row r="1514" spans="1:19" ht="22.5" x14ac:dyDescent="0.25">
      <c r="A1514" s="32" t="s">
        <v>1560</v>
      </c>
      <c r="B1514" s="33" t="s">
        <v>2716</v>
      </c>
      <c r="C1514" s="32" t="s">
        <v>2930</v>
      </c>
      <c r="D1514" s="32" t="s">
        <v>3494</v>
      </c>
      <c r="E1514" s="34">
        <f t="shared" si="124"/>
        <v>4</v>
      </c>
      <c r="F1514" s="35" t="s">
        <v>22</v>
      </c>
      <c r="G1514" s="34">
        <f t="shared" si="123"/>
        <v>30.79</v>
      </c>
      <c r="H1514" s="36">
        <f t="shared" si="120"/>
        <v>38.49</v>
      </c>
      <c r="I1514" s="36">
        <f t="shared" si="121"/>
        <v>153.96</v>
      </c>
      <c r="J1514" s="29" t="s">
        <v>3622</v>
      </c>
      <c r="K1514" s="37">
        <v>30.79</v>
      </c>
      <c r="M1514" s="38">
        <v>30.79</v>
      </c>
      <c r="N1514" s="39">
        <f t="shared" si="122"/>
        <v>0.25</v>
      </c>
      <c r="S1514" s="13">
        <v>4</v>
      </c>
    </row>
    <row r="1515" spans="1:19" x14ac:dyDescent="0.25">
      <c r="A1515" s="32" t="s">
        <v>1561</v>
      </c>
      <c r="B1515" s="33" t="s">
        <v>2686</v>
      </c>
      <c r="C1515" s="32" t="s">
        <v>2930</v>
      </c>
      <c r="D1515" s="32" t="s">
        <v>3465</v>
      </c>
      <c r="E1515" s="34">
        <f t="shared" si="124"/>
        <v>1</v>
      </c>
      <c r="F1515" s="35" t="s">
        <v>22</v>
      </c>
      <c r="G1515" s="34">
        <f t="shared" si="123"/>
        <v>32.19</v>
      </c>
      <c r="H1515" s="36">
        <f t="shared" si="120"/>
        <v>40.24</v>
      </c>
      <c r="I1515" s="36">
        <f t="shared" si="121"/>
        <v>40.24</v>
      </c>
      <c r="J1515" s="29" t="s">
        <v>3622</v>
      </c>
      <c r="K1515" s="37">
        <v>32.19</v>
      </c>
      <c r="M1515" s="38">
        <v>32.19</v>
      </c>
      <c r="N1515" s="39">
        <f t="shared" si="122"/>
        <v>0.25</v>
      </c>
      <c r="S1515" s="13">
        <v>1</v>
      </c>
    </row>
    <row r="1516" spans="1:19" x14ac:dyDescent="0.25">
      <c r="A1516" s="32" t="s">
        <v>1562</v>
      </c>
      <c r="B1516" s="33" t="s">
        <v>2717</v>
      </c>
      <c r="C1516" s="32" t="s">
        <v>2930</v>
      </c>
      <c r="D1516" s="32" t="s">
        <v>3495</v>
      </c>
      <c r="E1516" s="34">
        <f t="shared" si="124"/>
        <v>3</v>
      </c>
      <c r="F1516" s="35" t="s">
        <v>22</v>
      </c>
      <c r="G1516" s="34">
        <f t="shared" si="123"/>
        <v>29.77</v>
      </c>
      <c r="H1516" s="36">
        <f t="shared" si="120"/>
        <v>37.21</v>
      </c>
      <c r="I1516" s="36">
        <f t="shared" si="121"/>
        <v>111.63</v>
      </c>
      <c r="J1516" s="29" t="s">
        <v>3622</v>
      </c>
      <c r="K1516" s="37">
        <v>29.77</v>
      </c>
      <c r="M1516" s="38">
        <v>29.77</v>
      </c>
      <c r="N1516" s="39">
        <f t="shared" si="122"/>
        <v>0.25</v>
      </c>
      <c r="S1516" s="13">
        <v>3</v>
      </c>
    </row>
    <row r="1517" spans="1:19" ht="22.5" x14ac:dyDescent="0.25">
      <c r="A1517" s="32" t="s">
        <v>1563</v>
      </c>
      <c r="B1517" s="33" t="s">
        <v>2491</v>
      </c>
      <c r="C1517" s="32" t="s">
        <v>1</v>
      </c>
      <c r="D1517" s="32" t="s">
        <v>3274</v>
      </c>
      <c r="E1517" s="34">
        <f t="shared" si="124"/>
        <v>14</v>
      </c>
      <c r="F1517" s="35" t="s">
        <v>22</v>
      </c>
      <c r="G1517" s="34">
        <f t="shared" si="123"/>
        <v>12.88</v>
      </c>
      <c r="H1517" s="36">
        <f t="shared" si="120"/>
        <v>16.100000000000001</v>
      </c>
      <c r="I1517" s="36">
        <f t="shared" si="121"/>
        <v>225.4</v>
      </c>
      <c r="J1517" s="29" t="s">
        <v>3622</v>
      </c>
      <c r="K1517" s="37">
        <v>12.88</v>
      </c>
      <c r="M1517" s="38">
        <v>12.88</v>
      </c>
      <c r="N1517" s="39">
        <f t="shared" si="122"/>
        <v>0.25</v>
      </c>
      <c r="S1517" s="13">
        <v>14</v>
      </c>
    </row>
    <row r="1518" spans="1:19" ht="22.5" x14ac:dyDescent="0.25">
      <c r="A1518" s="32" t="s">
        <v>1564</v>
      </c>
      <c r="B1518" s="33" t="s">
        <v>2409</v>
      </c>
      <c r="C1518" s="32" t="s">
        <v>1</v>
      </c>
      <c r="D1518" s="32" t="s">
        <v>3193</v>
      </c>
      <c r="E1518" s="34">
        <f t="shared" si="124"/>
        <v>4</v>
      </c>
      <c r="F1518" s="35" t="s">
        <v>22</v>
      </c>
      <c r="G1518" s="34">
        <f t="shared" si="123"/>
        <v>20.16</v>
      </c>
      <c r="H1518" s="36">
        <f t="shared" si="120"/>
        <v>25.2</v>
      </c>
      <c r="I1518" s="36">
        <f t="shared" si="121"/>
        <v>100.8</v>
      </c>
      <c r="J1518" s="29" t="s">
        <v>3622</v>
      </c>
      <c r="K1518" s="37">
        <v>20.16</v>
      </c>
      <c r="M1518" s="38">
        <v>20.16</v>
      </c>
      <c r="N1518" s="39">
        <f t="shared" si="122"/>
        <v>0.25</v>
      </c>
      <c r="S1518" s="13">
        <v>4</v>
      </c>
    </row>
    <row r="1519" spans="1:19" ht="22.5" x14ac:dyDescent="0.25">
      <c r="A1519" s="32" t="s">
        <v>1565</v>
      </c>
      <c r="B1519" s="33" t="s">
        <v>2406</v>
      </c>
      <c r="C1519" s="32" t="s">
        <v>1</v>
      </c>
      <c r="D1519" s="32" t="s">
        <v>3190</v>
      </c>
      <c r="E1519" s="34">
        <f t="shared" si="124"/>
        <v>6</v>
      </c>
      <c r="F1519" s="35" t="s">
        <v>22</v>
      </c>
      <c r="G1519" s="34">
        <f t="shared" si="123"/>
        <v>32.69</v>
      </c>
      <c r="H1519" s="36">
        <f t="shared" si="120"/>
        <v>40.86</v>
      </c>
      <c r="I1519" s="36">
        <f t="shared" si="121"/>
        <v>245.16</v>
      </c>
      <c r="J1519" s="29" t="s">
        <v>3622</v>
      </c>
      <c r="K1519" s="37">
        <v>32.69</v>
      </c>
      <c r="M1519" s="38">
        <v>32.69</v>
      </c>
      <c r="N1519" s="39">
        <f t="shared" si="122"/>
        <v>0.25</v>
      </c>
      <c r="S1519" s="13">
        <v>6</v>
      </c>
    </row>
    <row r="1520" spans="1:19" ht="22.5" x14ac:dyDescent="0.25">
      <c r="A1520" s="32" t="s">
        <v>1566</v>
      </c>
      <c r="B1520" s="33" t="s">
        <v>2400</v>
      </c>
      <c r="C1520" s="32" t="s">
        <v>1</v>
      </c>
      <c r="D1520" s="32" t="s">
        <v>3184</v>
      </c>
      <c r="E1520" s="34">
        <f t="shared" si="124"/>
        <v>3</v>
      </c>
      <c r="F1520" s="35" t="s">
        <v>22</v>
      </c>
      <c r="G1520" s="34">
        <f t="shared" si="123"/>
        <v>31.23</v>
      </c>
      <c r="H1520" s="36">
        <f t="shared" si="120"/>
        <v>39.04</v>
      </c>
      <c r="I1520" s="36">
        <f t="shared" si="121"/>
        <v>117.12</v>
      </c>
      <c r="J1520" s="29" t="s">
        <v>3622</v>
      </c>
      <c r="K1520" s="37">
        <v>31.23</v>
      </c>
      <c r="M1520" s="38">
        <v>31.23</v>
      </c>
      <c r="N1520" s="39">
        <f t="shared" si="122"/>
        <v>0.25</v>
      </c>
      <c r="S1520" s="13">
        <v>3</v>
      </c>
    </row>
    <row r="1521" spans="1:19" ht="22.5" x14ac:dyDescent="0.25">
      <c r="A1521" s="32" t="s">
        <v>1567</v>
      </c>
      <c r="B1521" s="33" t="s">
        <v>2414</v>
      </c>
      <c r="C1521" s="32" t="s">
        <v>1</v>
      </c>
      <c r="D1521" s="32" t="s">
        <v>3198</v>
      </c>
      <c r="E1521" s="34">
        <f t="shared" si="124"/>
        <v>3</v>
      </c>
      <c r="F1521" s="35" t="s">
        <v>22</v>
      </c>
      <c r="G1521" s="34">
        <f t="shared" si="123"/>
        <v>20.67</v>
      </c>
      <c r="H1521" s="36">
        <f t="shared" si="120"/>
        <v>25.84</v>
      </c>
      <c r="I1521" s="36">
        <f t="shared" si="121"/>
        <v>77.52</v>
      </c>
      <c r="J1521" s="29" t="s">
        <v>3622</v>
      </c>
      <c r="K1521" s="37">
        <v>20.67</v>
      </c>
      <c r="M1521" s="38">
        <v>20.67</v>
      </c>
      <c r="N1521" s="39">
        <f t="shared" si="122"/>
        <v>0.25</v>
      </c>
      <c r="S1521" s="13">
        <v>3</v>
      </c>
    </row>
    <row r="1522" spans="1:19" ht="22.5" x14ac:dyDescent="0.25">
      <c r="A1522" s="32" t="s">
        <v>1568</v>
      </c>
      <c r="B1522" s="33" t="s">
        <v>2718</v>
      </c>
      <c r="C1522" s="32" t="s">
        <v>1</v>
      </c>
      <c r="D1522" s="32" t="s">
        <v>3496</v>
      </c>
      <c r="E1522" s="34">
        <f t="shared" si="124"/>
        <v>8</v>
      </c>
      <c r="F1522" s="35" t="s">
        <v>22</v>
      </c>
      <c r="G1522" s="34">
        <f t="shared" si="123"/>
        <v>108.34</v>
      </c>
      <c r="H1522" s="36">
        <f t="shared" si="120"/>
        <v>135.43</v>
      </c>
      <c r="I1522" s="36">
        <f t="shared" si="121"/>
        <v>1083.44</v>
      </c>
      <c r="J1522" s="29" t="s">
        <v>3622</v>
      </c>
      <c r="K1522" s="37">
        <v>108.34</v>
      </c>
      <c r="M1522" s="38">
        <v>108.34</v>
      </c>
      <c r="N1522" s="39">
        <f t="shared" si="122"/>
        <v>0.25</v>
      </c>
      <c r="S1522" s="13">
        <v>8</v>
      </c>
    </row>
    <row r="1523" spans="1:19" x14ac:dyDescent="0.25">
      <c r="A1523" s="32" t="s">
        <v>1569</v>
      </c>
      <c r="B1523" s="33" t="s">
        <v>2689</v>
      </c>
      <c r="C1523" s="32" t="s">
        <v>2930</v>
      </c>
      <c r="D1523" s="32" t="s">
        <v>3468</v>
      </c>
      <c r="E1523" s="34">
        <f t="shared" si="124"/>
        <v>4</v>
      </c>
      <c r="F1523" s="35" t="s">
        <v>22</v>
      </c>
      <c r="G1523" s="34">
        <f t="shared" si="123"/>
        <v>173.25</v>
      </c>
      <c r="H1523" s="36">
        <f t="shared" si="120"/>
        <v>216.56</v>
      </c>
      <c r="I1523" s="36">
        <f t="shared" si="121"/>
        <v>866.24</v>
      </c>
      <c r="J1523" s="29" t="s">
        <v>3622</v>
      </c>
      <c r="K1523" s="37">
        <v>173.25</v>
      </c>
      <c r="M1523" s="38">
        <v>173.25</v>
      </c>
      <c r="N1523" s="39">
        <f t="shared" si="122"/>
        <v>0.25</v>
      </c>
      <c r="S1523" s="13">
        <v>4</v>
      </c>
    </row>
    <row r="1524" spans="1:19" ht="22.5" x14ac:dyDescent="0.25">
      <c r="A1524" s="32" t="s">
        <v>1570</v>
      </c>
      <c r="B1524" s="33" t="s">
        <v>2418</v>
      </c>
      <c r="C1524" s="32" t="s">
        <v>1</v>
      </c>
      <c r="D1524" s="32" t="s">
        <v>3202</v>
      </c>
      <c r="E1524" s="34">
        <f t="shared" si="124"/>
        <v>4</v>
      </c>
      <c r="F1524" s="35" t="s">
        <v>22</v>
      </c>
      <c r="G1524" s="34">
        <f t="shared" si="123"/>
        <v>16.79</v>
      </c>
      <c r="H1524" s="36">
        <f t="shared" ref="H1524:H1533" si="125">ROUND(G1524*(1+I$5),2)</f>
        <v>20.99</v>
      </c>
      <c r="I1524" s="36">
        <f t="shared" si="121"/>
        <v>83.96</v>
      </c>
      <c r="J1524" s="29" t="s">
        <v>3622</v>
      </c>
      <c r="K1524" s="37">
        <v>16.79</v>
      </c>
      <c r="M1524" s="38">
        <v>16.79</v>
      </c>
      <c r="N1524" s="39">
        <f t="shared" si="122"/>
        <v>0.25</v>
      </c>
      <c r="S1524" s="13">
        <v>4</v>
      </c>
    </row>
    <row r="1525" spans="1:19" ht="22.5" x14ac:dyDescent="0.25">
      <c r="A1525" s="32" t="s">
        <v>1571</v>
      </c>
      <c r="B1525" s="33" t="s">
        <v>2719</v>
      </c>
      <c r="C1525" s="32" t="s">
        <v>2930</v>
      </c>
      <c r="D1525" s="32" t="s">
        <v>3497</v>
      </c>
      <c r="E1525" s="34">
        <f t="shared" si="124"/>
        <v>1</v>
      </c>
      <c r="F1525" s="35" t="s">
        <v>22</v>
      </c>
      <c r="G1525" s="34">
        <f t="shared" si="123"/>
        <v>489.36</v>
      </c>
      <c r="H1525" s="36">
        <f t="shared" si="125"/>
        <v>611.70000000000005</v>
      </c>
      <c r="I1525" s="36">
        <f t="shared" si="121"/>
        <v>611.70000000000005</v>
      </c>
      <c r="J1525" s="29" t="s">
        <v>3622</v>
      </c>
      <c r="K1525" s="37">
        <v>489.36</v>
      </c>
      <c r="M1525" s="38">
        <v>489.36</v>
      </c>
      <c r="N1525" s="39">
        <f t="shared" si="122"/>
        <v>0.25</v>
      </c>
      <c r="S1525" s="13">
        <v>1</v>
      </c>
    </row>
    <row r="1526" spans="1:19" ht="22.5" x14ac:dyDescent="0.25">
      <c r="A1526" s="32" t="s">
        <v>1572</v>
      </c>
      <c r="B1526" s="33" t="s">
        <v>2720</v>
      </c>
      <c r="C1526" s="32" t="s">
        <v>1</v>
      </c>
      <c r="D1526" s="32" t="s">
        <v>3498</v>
      </c>
      <c r="E1526" s="34">
        <f t="shared" si="124"/>
        <v>1</v>
      </c>
      <c r="F1526" s="35" t="s">
        <v>22</v>
      </c>
      <c r="G1526" s="34">
        <f t="shared" si="123"/>
        <v>95.46</v>
      </c>
      <c r="H1526" s="36">
        <f t="shared" si="125"/>
        <v>119.33</v>
      </c>
      <c r="I1526" s="36">
        <f t="shared" si="121"/>
        <v>119.33</v>
      </c>
      <c r="J1526" s="29" t="s">
        <v>3622</v>
      </c>
      <c r="K1526" s="37">
        <v>95.46</v>
      </c>
      <c r="M1526" s="38">
        <v>95.46</v>
      </c>
      <c r="N1526" s="39">
        <f t="shared" si="122"/>
        <v>0.25</v>
      </c>
      <c r="S1526" s="13">
        <v>1</v>
      </c>
    </row>
    <row r="1527" spans="1:19" ht="22.5" x14ac:dyDescent="0.25">
      <c r="A1527" s="32" t="s">
        <v>1573</v>
      </c>
      <c r="B1527" s="33" t="s">
        <v>2436</v>
      </c>
      <c r="C1527" s="32" t="s">
        <v>1</v>
      </c>
      <c r="D1527" s="32" t="s">
        <v>3220</v>
      </c>
      <c r="E1527" s="34">
        <f t="shared" si="124"/>
        <v>4</v>
      </c>
      <c r="F1527" s="35" t="s">
        <v>22</v>
      </c>
      <c r="G1527" s="34">
        <f t="shared" si="123"/>
        <v>14.59</v>
      </c>
      <c r="H1527" s="36">
        <f t="shared" si="125"/>
        <v>18.239999999999998</v>
      </c>
      <c r="I1527" s="36">
        <f t="shared" si="121"/>
        <v>72.959999999999994</v>
      </c>
      <c r="J1527" s="29" t="s">
        <v>3622</v>
      </c>
      <c r="K1527" s="37">
        <v>14.59</v>
      </c>
      <c r="M1527" s="38">
        <v>14.59</v>
      </c>
      <c r="N1527" s="39">
        <f t="shared" si="122"/>
        <v>0.25</v>
      </c>
      <c r="S1527" s="13">
        <v>4</v>
      </c>
    </row>
    <row r="1528" spans="1:19" ht="22.5" x14ac:dyDescent="0.25">
      <c r="A1528" s="32" t="s">
        <v>1574</v>
      </c>
      <c r="B1528" s="33" t="s">
        <v>2430</v>
      </c>
      <c r="C1528" s="32" t="s">
        <v>2930</v>
      </c>
      <c r="D1528" s="32" t="s">
        <v>3214</v>
      </c>
      <c r="E1528" s="34">
        <f t="shared" si="124"/>
        <v>1</v>
      </c>
      <c r="F1528" s="35" t="s">
        <v>22</v>
      </c>
      <c r="G1528" s="34">
        <f t="shared" si="123"/>
        <v>863.46</v>
      </c>
      <c r="H1528" s="36">
        <f t="shared" si="125"/>
        <v>1079.33</v>
      </c>
      <c r="I1528" s="36">
        <f t="shared" si="121"/>
        <v>1079.33</v>
      </c>
      <c r="J1528" s="29" t="s">
        <v>3622</v>
      </c>
      <c r="K1528" s="37">
        <v>863.46</v>
      </c>
      <c r="M1528" s="38">
        <v>863.46</v>
      </c>
      <c r="N1528" s="39">
        <f t="shared" si="122"/>
        <v>0.25</v>
      </c>
      <c r="S1528" s="13">
        <v>1</v>
      </c>
    </row>
    <row r="1529" spans="1:19" ht="27" customHeight="1" x14ac:dyDescent="0.25">
      <c r="A1529" s="32" t="s">
        <v>1575</v>
      </c>
      <c r="B1529" s="33" t="s">
        <v>2547</v>
      </c>
      <c r="C1529" s="32" t="s">
        <v>2930</v>
      </c>
      <c r="D1529" s="32" t="s">
        <v>3329</v>
      </c>
      <c r="E1529" s="34">
        <f t="shared" si="124"/>
        <v>4</v>
      </c>
      <c r="F1529" s="35" t="s">
        <v>22</v>
      </c>
      <c r="G1529" s="34">
        <f t="shared" si="123"/>
        <v>186.27</v>
      </c>
      <c r="H1529" s="36">
        <f t="shared" si="125"/>
        <v>232.84</v>
      </c>
      <c r="I1529" s="36">
        <f t="shared" si="121"/>
        <v>931.36</v>
      </c>
      <c r="J1529" s="29" t="s">
        <v>3622</v>
      </c>
      <c r="K1529" s="37">
        <v>186.27</v>
      </c>
      <c r="M1529" s="38">
        <v>186.27</v>
      </c>
      <c r="N1529" s="39">
        <f t="shared" si="122"/>
        <v>0.25</v>
      </c>
      <c r="S1529" s="13">
        <v>4</v>
      </c>
    </row>
    <row r="1530" spans="1:19" ht="22.5" x14ac:dyDescent="0.25">
      <c r="A1530" s="32" t="s">
        <v>1576</v>
      </c>
      <c r="B1530" s="33" t="s">
        <v>2422</v>
      </c>
      <c r="C1530" s="32" t="s">
        <v>2930</v>
      </c>
      <c r="D1530" s="32" t="s">
        <v>3206</v>
      </c>
      <c r="E1530" s="34">
        <f t="shared" si="124"/>
        <v>4</v>
      </c>
      <c r="F1530" s="35" t="s">
        <v>22</v>
      </c>
      <c r="G1530" s="34">
        <f t="shared" si="123"/>
        <v>170.55</v>
      </c>
      <c r="H1530" s="36">
        <f t="shared" si="125"/>
        <v>213.19</v>
      </c>
      <c r="I1530" s="36">
        <f t="shared" si="121"/>
        <v>852.76</v>
      </c>
      <c r="J1530" s="29" t="s">
        <v>3622</v>
      </c>
      <c r="K1530" s="37">
        <v>170.55</v>
      </c>
      <c r="M1530" s="38">
        <v>170.55</v>
      </c>
      <c r="N1530" s="39">
        <f t="shared" si="122"/>
        <v>0.25</v>
      </c>
      <c r="S1530" s="13">
        <v>4</v>
      </c>
    </row>
    <row r="1531" spans="1:19" ht="33.75" x14ac:dyDescent="0.25">
      <c r="A1531" s="32" t="s">
        <v>1577</v>
      </c>
      <c r="B1531" s="33" t="s">
        <v>2721</v>
      </c>
      <c r="C1531" s="32" t="s">
        <v>2930</v>
      </c>
      <c r="D1531" s="32" t="s">
        <v>3499</v>
      </c>
      <c r="E1531" s="34">
        <f t="shared" si="124"/>
        <v>1</v>
      </c>
      <c r="F1531" s="35" t="s">
        <v>22</v>
      </c>
      <c r="G1531" s="34">
        <f t="shared" si="123"/>
        <v>3066.85</v>
      </c>
      <c r="H1531" s="36">
        <f t="shared" si="125"/>
        <v>3833.56</v>
      </c>
      <c r="I1531" s="36">
        <f t="shared" si="121"/>
        <v>3833.56</v>
      </c>
      <c r="J1531" s="29" t="s">
        <v>3622</v>
      </c>
      <c r="K1531" s="37">
        <v>3066.85</v>
      </c>
      <c r="M1531" s="38">
        <v>3066.85</v>
      </c>
      <c r="N1531" s="39">
        <f t="shared" si="122"/>
        <v>0.25</v>
      </c>
      <c r="S1531" s="13">
        <v>1</v>
      </c>
    </row>
    <row r="1532" spans="1:19" ht="22.5" x14ac:dyDescent="0.25">
      <c r="A1532" s="32" t="s">
        <v>1578</v>
      </c>
      <c r="B1532" s="33" t="s">
        <v>2722</v>
      </c>
      <c r="C1532" s="32" t="s">
        <v>2930</v>
      </c>
      <c r="D1532" s="32" t="s">
        <v>3500</v>
      </c>
      <c r="E1532" s="34">
        <f t="shared" si="124"/>
        <v>1</v>
      </c>
      <c r="F1532" s="35" t="s">
        <v>22</v>
      </c>
      <c r="G1532" s="34">
        <f t="shared" si="123"/>
        <v>1892.67</v>
      </c>
      <c r="H1532" s="36">
        <f t="shared" si="125"/>
        <v>2365.84</v>
      </c>
      <c r="I1532" s="36">
        <f t="shared" si="121"/>
        <v>2365.84</v>
      </c>
      <c r="J1532" s="29" t="s">
        <v>3622</v>
      </c>
      <c r="K1532" s="37">
        <v>1892.67</v>
      </c>
      <c r="M1532" s="38">
        <v>1892.67</v>
      </c>
      <c r="N1532" s="39">
        <f t="shared" si="122"/>
        <v>0.25</v>
      </c>
      <c r="S1532" s="13">
        <v>1</v>
      </c>
    </row>
    <row r="1533" spans="1:19" ht="22.5" x14ac:dyDescent="0.25">
      <c r="A1533" s="32" t="s">
        <v>1579</v>
      </c>
      <c r="B1533" s="33" t="s">
        <v>2723</v>
      </c>
      <c r="C1533" s="32" t="s">
        <v>2930</v>
      </c>
      <c r="D1533" s="32" t="s">
        <v>3501</v>
      </c>
      <c r="E1533" s="34">
        <f t="shared" si="124"/>
        <v>1</v>
      </c>
      <c r="F1533" s="35" t="s">
        <v>22</v>
      </c>
      <c r="G1533" s="34">
        <f t="shared" si="123"/>
        <v>157.77000000000001</v>
      </c>
      <c r="H1533" s="36">
        <f t="shared" si="125"/>
        <v>197.21</v>
      </c>
      <c r="I1533" s="36">
        <f t="shared" si="121"/>
        <v>197.21</v>
      </c>
      <c r="J1533" s="29" t="s">
        <v>3622</v>
      </c>
      <c r="K1533" s="37">
        <v>157.77000000000001</v>
      </c>
      <c r="M1533" s="38">
        <v>157.77000000000001</v>
      </c>
      <c r="N1533" s="39">
        <f t="shared" si="122"/>
        <v>0.25</v>
      </c>
      <c r="S1533" s="13">
        <v>1</v>
      </c>
    </row>
    <row r="1534" spans="1:19" ht="22.5" x14ac:dyDescent="0.25">
      <c r="A1534" s="32" t="s">
        <v>1580</v>
      </c>
      <c r="B1534" s="33" t="s">
        <v>2724</v>
      </c>
      <c r="C1534" s="32" t="s">
        <v>2930</v>
      </c>
      <c r="D1534" s="32" t="s">
        <v>3502</v>
      </c>
      <c r="E1534" s="34">
        <f t="shared" si="124"/>
        <v>1</v>
      </c>
      <c r="F1534" s="35" t="s">
        <v>22</v>
      </c>
      <c r="G1534" s="34">
        <f t="shared" si="123"/>
        <v>6156.67</v>
      </c>
      <c r="H1534" s="36">
        <f>ROUND(G1534*(1+I$6),2)</f>
        <v>7190.99</v>
      </c>
      <c r="I1534" s="36">
        <f t="shared" si="121"/>
        <v>7190.99</v>
      </c>
      <c r="J1534" s="29" t="s">
        <v>3619</v>
      </c>
      <c r="K1534" s="37">
        <v>6156.67</v>
      </c>
      <c r="M1534" s="38">
        <v>6156.67</v>
      </c>
      <c r="N1534" s="39">
        <f t="shared" si="122"/>
        <v>0.16799999999999993</v>
      </c>
      <c r="S1534" s="13">
        <v>1</v>
      </c>
    </row>
    <row r="1535" spans="1:19" ht="22.5" x14ac:dyDescent="0.25">
      <c r="A1535" s="32" t="s">
        <v>1581</v>
      </c>
      <c r="B1535" s="33" t="s">
        <v>2725</v>
      </c>
      <c r="C1535" s="32" t="s">
        <v>2930</v>
      </c>
      <c r="D1535" s="32" t="s">
        <v>3503</v>
      </c>
      <c r="E1535" s="34">
        <f t="shared" si="124"/>
        <v>1</v>
      </c>
      <c r="F1535" s="35" t="s">
        <v>22</v>
      </c>
      <c r="G1535" s="34">
        <f t="shared" si="123"/>
        <v>12056.05</v>
      </c>
      <c r="H1535" s="36">
        <f>ROUND(G1535*(1+I$6),2)</f>
        <v>14081.47</v>
      </c>
      <c r="I1535" s="36">
        <f t="shared" si="121"/>
        <v>14081.47</v>
      </c>
      <c r="J1535" s="29" t="s">
        <v>3619</v>
      </c>
      <c r="K1535" s="37">
        <v>12056.05</v>
      </c>
      <c r="M1535" s="38">
        <v>12056.05</v>
      </c>
      <c r="N1535" s="39">
        <f t="shared" si="122"/>
        <v>0.16799999999999993</v>
      </c>
      <c r="S1535" s="13">
        <v>1</v>
      </c>
    </row>
    <row r="1536" spans="1:19" x14ac:dyDescent="0.25">
      <c r="A1536" s="32" t="s">
        <v>1582</v>
      </c>
      <c r="B1536" s="33" t="s">
        <v>2330</v>
      </c>
      <c r="C1536" s="32" t="s">
        <v>2930</v>
      </c>
      <c r="D1536" s="32" t="s">
        <v>3114</v>
      </c>
      <c r="E1536" s="34">
        <f t="shared" si="124"/>
        <v>1</v>
      </c>
      <c r="F1536" s="35" t="s">
        <v>22</v>
      </c>
      <c r="G1536" s="34">
        <f t="shared" si="123"/>
        <v>34.619999999999997</v>
      </c>
      <c r="H1536" s="36">
        <f t="shared" ref="H1536:H1537" si="126">ROUND(G1536*(1+I$5),2)</f>
        <v>43.28</v>
      </c>
      <c r="I1536" s="36">
        <f t="shared" si="121"/>
        <v>43.28</v>
      </c>
      <c r="J1536" s="29" t="s">
        <v>3622</v>
      </c>
      <c r="K1536" s="37">
        <v>34.619999999999997</v>
      </c>
      <c r="M1536" s="38">
        <v>34.619999999999997</v>
      </c>
      <c r="N1536" s="39">
        <f t="shared" si="122"/>
        <v>0.25</v>
      </c>
      <c r="S1536" s="13">
        <v>1</v>
      </c>
    </row>
    <row r="1537" spans="1:19" x14ac:dyDescent="0.25">
      <c r="A1537" s="32" t="s">
        <v>1583</v>
      </c>
      <c r="B1537" s="33" t="s">
        <v>2331</v>
      </c>
      <c r="C1537" s="32" t="s">
        <v>2930</v>
      </c>
      <c r="D1537" s="32" t="s">
        <v>3115</v>
      </c>
      <c r="E1537" s="34">
        <f t="shared" si="124"/>
        <v>1</v>
      </c>
      <c r="F1537" s="35" t="s">
        <v>22</v>
      </c>
      <c r="G1537" s="34">
        <f t="shared" si="123"/>
        <v>36.1</v>
      </c>
      <c r="H1537" s="36">
        <f t="shared" si="126"/>
        <v>45.13</v>
      </c>
      <c r="I1537" s="36">
        <f t="shared" si="121"/>
        <v>45.13</v>
      </c>
      <c r="J1537" s="29" t="s">
        <v>3622</v>
      </c>
      <c r="K1537" s="37">
        <v>36.1</v>
      </c>
      <c r="M1537" s="38">
        <v>36.1</v>
      </c>
      <c r="N1537" s="39">
        <f t="shared" si="122"/>
        <v>0.25</v>
      </c>
      <c r="S1537" s="13">
        <v>1</v>
      </c>
    </row>
    <row r="1538" spans="1:19" ht="22.5" x14ac:dyDescent="0.25">
      <c r="A1538" s="32" t="s">
        <v>1584</v>
      </c>
      <c r="B1538" s="33" t="s">
        <v>2332</v>
      </c>
      <c r="C1538" s="32" t="s">
        <v>1</v>
      </c>
      <c r="D1538" s="32" t="s">
        <v>3116</v>
      </c>
      <c r="E1538" s="34">
        <f t="shared" si="124"/>
        <v>1</v>
      </c>
      <c r="F1538" s="35" t="s">
        <v>22</v>
      </c>
      <c r="G1538" s="34">
        <f t="shared" si="123"/>
        <v>545.65</v>
      </c>
      <c r="H1538" s="36">
        <f>ROUND(G1538*(1+I$6),2)</f>
        <v>637.32000000000005</v>
      </c>
      <c r="I1538" s="36">
        <f t="shared" si="121"/>
        <v>637.32000000000005</v>
      </c>
      <c r="J1538" s="29" t="s">
        <v>3619</v>
      </c>
      <c r="K1538" s="37">
        <v>545.65</v>
      </c>
      <c r="M1538" s="38">
        <v>545.65</v>
      </c>
      <c r="N1538" s="39">
        <f t="shared" si="122"/>
        <v>0.16799999999999993</v>
      </c>
      <c r="S1538" s="13">
        <v>1</v>
      </c>
    </row>
    <row r="1539" spans="1:19" ht="22.5" x14ac:dyDescent="0.25">
      <c r="A1539" s="32" t="s">
        <v>1585</v>
      </c>
      <c r="B1539" s="33" t="s">
        <v>2337</v>
      </c>
      <c r="C1539" s="32" t="s">
        <v>2930</v>
      </c>
      <c r="D1539" s="32" t="s">
        <v>3121</v>
      </c>
      <c r="E1539" s="34">
        <f t="shared" si="124"/>
        <v>1</v>
      </c>
      <c r="F1539" s="35" t="s">
        <v>22</v>
      </c>
      <c r="G1539" s="34">
        <f t="shared" si="123"/>
        <v>18</v>
      </c>
      <c r="H1539" s="36">
        <f t="shared" ref="H1539:H1602" si="127">ROUND(G1539*(1+I$5),2)</f>
        <v>22.5</v>
      </c>
      <c r="I1539" s="36">
        <f t="shared" si="121"/>
        <v>22.5</v>
      </c>
      <c r="J1539" s="29" t="s">
        <v>3622</v>
      </c>
      <c r="K1539" s="37">
        <v>18</v>
      </c>
      <c r="M1539" s="38">
        <v>18</v>
      </c>
      <c r="N1539" s="39">
        <f t="shared" si="122"/>
        <v>0.25</v>
      </c>
      <c r="S1539" s="13">
        <v>1</v>
      </c>
    </row>
    <row r="1540" spans="1:19" ht="22.5" x14ac:dyDescent="0.25">
      <c r="A1540" s="32" t="s">
        <v>1586</v>
      </c>
      <c r="B1540" s="33" t="s">
        <v>2336</v>
      </c>
      <c r="C1540" s="32" t="s">
        <v>2930</v>
      </c>
      <c r="D1540" s="32" t="s">
        <v>3120</v>
      </c>
      <c r="E1540" s="34">
        <f t="shared" si="124"/>
        <v>2</v>
      </c>
      <c r="F1540" s="35" t="s">
        <v>22</v>
      </c>
      <c r="G1540" s="34">
        <f t="shared" si="123"/>
        <v>26.41</v>
      </c>
      <c r="H1540" s="36">
        <f t="shared" si="127"/>
        <v>33.01</v>
      </c>
      <c r="I1540" s="36">
        <f t="shared" si="121"/>
        <v>66.02</v>
      </c>
      <c r="J1540" s="29" t="s">
        <v>3622</v>
      </c>
      <c r="K1540" s="37">
        <v>26.41</v>
      </c>
      <c r="M1540" s="38">
        <v>26.41</v>
      </c>
      <c r="N1540" s="39">
        <f t="shared" si="122"/>
        <v>0.25</v>
      </c>
      <c r="S1540" s="13">
        <v>2</v>
      </c>
    </row>
    <row r="1541" spans="1:19" ht="22.5" x14ac:dyDescent="0.25">
      <c r="A1541" s="32" t="s">
        <v>1587</v>
      </c>
      <c r="B1541" s="33" t="s">
        <v>2338</v>
      </c>
      <c r="C1541" s="32" t="s">
        <v>2930</v>
      </c>
      <c r="D1541" s="32" t="s">
        <v>3122</v>
      </c>
      <c r="E1541" s="34">
        <f t="shared" si="124"/>
        <v>2</v>
      </c>
      <c r="F1541" s="35" t="s">
        <v>22</v>
      </c>
      <c r="G1541" s="34">
        <f t="shared" si="123"/>
        <v>26.41</v>
      </c>
      <c r="H1541" s="36">
        <f t="shared" si="127"/>
        <v>33.01</v>
      </c>
      <c r="I1541" s="36">
        <f t="shared" si="121"/>
        <v>66.02</v>
      </c>
      <c r="J1541" s="29" t="s">
        <v>3622</v>
      </c>
      <c r="K1541" s="37">
        <v>26.41</v>
      </c>
      <c r="M1541" s="38">
        <v>26.41</v>
      </c>
      <c r="N1541" s="39">
        <f t="shared" si="122"/>
        <v>0.25</v>
      </c>
      <c r="S1541" s="13">
        <v>2</v>
      </c>
    </row>
    <row r="1542" spans="1:19" ht="22.5" x14ac:dyDescent="0.25">
      <c r="A1542" s="32" t="s">
        <v>1588</v>
      </c>
      <c r="B1542" s="33" t="s">
        <v>2339</v>
      </c>
      <c r="C1542" s="32" t="s">
        <v>2930</v>
      </c>
      <c r="D1542" s="32" t="s">
        <v>3123</v>
      </c>
      <c r="E1542" s="34">
        <f t="shared" si="124"/>
        <v>1</v>
      </c>
      <c r="F1542" s="35" t="s">
        <v>22</v>
      </c>
      <c r="G1542" s="34">
        <f t="shared" si="123"/>
        <v>26.41</v>
      </c>
      <c r="H1542" s="36">
        <f t="shared" si="127"/>
        <v>33.01</v>
      </c>
      <c r="I1542" s="36">
        <f t="shared" si="121"/>
        <v>33.01</v>
      </c>
      <c r="J1542" s="29" t="s">
        <v>3622</v>
      </c>
      <c r="K1542" s="37">
        <v>26.41</v>
      </c>
      <c r="M1542" s="38">
        <v>26.41</v>
      </c>
      <c r="N1542" s="39">
        <f t="shared" si="122"/>
        <v>0.25</v>
      </c>
      <c r="S1542" s="13">
        <v>1</v>
      </c>
    </row>
    <row r="1543" spans="1:19" ht="33.75" x14ac:dyDescent="0.25">
      <c r="A1543" s="32" t="s">
        <v>1589</v>
      </c>
      <c r="B1543" s="33" t="s">
        <v>2726</v>
      </c>
      <c r="C1543" s="32" t="s">
        <v>1</v>
      </c>
      <c r="D1543" s="32" t="s">
        <v>3504</v>
      </c>
      <c r="E1543" s="34">
        <f t="shared" si="124"/>
        <v>3</v>
      </c>
      <c r="F1543" s="35" t="s">
        <v>22</v>
      </c>
      <c r="G1543" s="34">
        <f t="shared" si="123"/>
        <v>80.92</v>
      </c>
      <c r="H1543" s="36">
        <f t="shared" si="127"/>
        <v>101.15</v>
      </c>
      <c r="I1543" s="36">
        <f t="shared" si="121"/>
        <v>303.45</v>
      </c>
      <c r="J1543" s="29" t="s">
        <v>3622</v>
      </c>
      <c r="K1543" s="37">
        <v>80.92</v>
      </c>
      <c r="M1543" s="38">
        <v>80.92</v>
      </c>
      <c r="N1543" s="39">
        <f t="shared" si="122"/>
        <v>0.25</v>
      </c>
      <c r="S1543" s="13">
        <v>3</v>
      </c>
    </row>
    <row r="1544" spans="1:19" ht="33.75" x14ac:dyDescent="0.25">
      <c r="A1544" s="32" t="s">
        <v>1590</v>
      </c>
      <c r="B1544" s="33" t="s">
        <v>2727</v>
      </c>
      <c r="C1544" s="32" t="s">
        <v>1</v>
      </c>
      <c r="D1544" s="32" t="s">
        <v>3505</v>
      </c>
      <c r="E1544" s="34">
        <f t="shared" si="124"/>
        <v>1</v>
      </c>
      <c r="F1544" s="35" t="s">
        <v>22</v>
      </c>
      <c r="G1544" s="34">
        <f t="shared" si="123"/>
        <v>109.62</v>
      </c>
      <c r="H1544" s="36">
        <f t="shared" si="127"/>
        <v>137.03</v>
      </c>
      <c r="I1544" s="36">
        <f t="shared" si="121"/>
        <v>137.03</v>
      </c>
      <c r="J1544" s="29" t="s">
        <v>3622</v>
      </c>
      <c r="K1544" s="37">
        <v>109.62</v>
      </c>
      <c r="M1544" s="38">
        <v>109.62</v>
      </c>
      <c r="N1544" s="39">
        <f t="shared" si="122"/>
        <v>0.25</v>
      </c>
      <c r="S1544" s="13">
        <v>1</v>
      </c>
    </row>
    <row r="1545" spans="1:19" ht="33.75" x14ac:dyDescent="0.25">
      <c r="A1545" s="32" t="s">
        <v>1591</v>
      </c>
      <c r="B1545" s="33" t="s">
        <v>2728</v>
      </c>
      <c r="C1545" s="32" t="s">
        <v>1</v>
      </c>
      <c r="D1545" s="32" t="s">
        <v>3506</v>
      </c>
      <c r="E1545" s="34">
        <f t="shared" si="124"/>
        <v>1</v>
      </c>
      <c r="F1545" s="35" t="s">
        <v>22</v>
      </c>
      <c r="G1545" s="34">
        <f t="shared" si="123"/>
        <v>126.97</v>
      </c>
      <c r="H1545" s="36">
        <f t="shared" si="127"/>
        <v>158.71</v>
      </c>
      <c r="I1545" s="36">
        <f t="shared" si="121"/>
        <v>158.71</v>
      </c>
      <c r="J1545" s="29" t="s">
        <v>3622</v>
      </c>
      <c r="K1545" s="37">
        <v>126.97</v>
      </c>
      <c r="M1545" s="38">
        <v>126.97</v>
      </c>
      <c r="N1545" s="39">
        <f t="shared" si="122"/>
        <v>0.25</v>
      </c>
      <c r="S1545" s="13">
        <v>1</v>
      </c>
    </row>
    <row r="1546" spans="1:19" ht="33.75" x14ac:dyDescent="0.25">
      <c r="A1546" s="32" t="s">
        <v>1592</v>
      </c>
      <c r="B1546" s="33" t="s">
        <v>2729</v>
      </c>
      <c r="C1546" s="32" t="s">
        <v>1</v>
      </c>
      <c r="D1546" s="32" t="s">
        <v>3507</v>
      </c>
      <c r="E1546" s="34">
        <f t="shared" si="124"/>
        <v>6.6</v>
      </c>
      <c r="F1546" s="35" t="s">
        <v>24</v>
      </c>
      <c r="G1546" s="34">
        <f t="shared" si="123"/>
        <v>69.58</v>
      </c>
      <c r="H1546" s="36">
        <f t="shared" si="127"/>
        <v>86.98</v>
      </c>
      <c r="I1546" s="36">
        <f t="shared" si="121"/>
        <v>574.07000000000005</v>
      </c>
      <c r="J1546" s="29" t="s">
        <v>3622</v>
      </c>
      <c r="K1546" s="37">
        <v>69.58</v>
      </c>
      <c r="M1546" s="38">
        <v>69.58</v>
      </c>
      <c r="N1546" s="39">
        <f t="shared" si="122"/>
        <v>0.25</v>
      </c>
      <c r="S1546" s="13">
        <v>6.6</v>
      </c>
    </row>
    <row r="1547" spans="1:19" ht="33.75" x14ac:dyDescent="0.25">
      <c r="A1547" s="32" t="s">
        <v>1593</v>
      </c>
      <c r="B1547" s="33" t="s">
        <v>2730</v>
      </c>
      <c r="C1547" s="32" t="s">
        <v>1</v>
      </c>
      <c r="D1547" s="32" t="s">
        <v>3508</v>
      </c>
      <c r="E1547" s="34">
        <f t="shared" si="124"/>
        <v>0.37</v>
      </c>
      <c r="F1547" s="35" t="s">
        <v>24</v>
      </c>
      <c r="G1547" s="34">
        <f t="shared" si="123"/>
        <v>118.9</v>
      </c>
      <c r="H1547" s="36">
        <f t="shared" si="127"/>
        <v>148.63</v>
      </c>
      <c r="I1547" s="36">
        <f t="shared" si="121"/>
        <v>54.99</v>
      </c>
      <c r="J1547" s="29" t="s">
        <v>3622</v>
      </c>
      <c r="K1547" s="37">
        <v>118.9</v>
      </c>
      <c r="M1547" s="38">
        <v>118.9</v>
      </c>
      <c r="N1547" s="39">
        <f t="shared" si="122"/>
        <v>0.25</v>
      </c>
      <c r="S1547" s="13">
        <v>0.37</v>
      </c>
    </row>
    <row r="1548" spans="1:19" ht="33.75" x14ac:dyDescent="0.25">
      <c r="A1548" s="32" t="s">
        <v>1594</v>
      </c>
      <c r="B1548" s="33" t="s">
        <v>2731</v>
      </c>
      <c r="C1548" s="32" t="s">
        <v>1</v>
      </c>
      <c r="D1548" s="32" t="s">
        <v>3509</v>
      </c>
      <c r="E1548" s="34">
        <f t="shared" si="124"/>
        <v>0.69</v>
      </c>
      <c r="F1548" s="35" t="s">
        <v>24</v>
      </c>
      <c r="G1548" s="34">
        <f t="shared" si="123"/>
        <v>157.07</v>
      </c>
      <c r="H1548" s="36">
        <f t="shared" si="127"/>
        <v>196.34</v>
      </c>
      <c r="I1548" s="36">
        <f t="shared" si="121"/>
        <v>135.47</v>
      </c>
      <c r="J1548" s="29" t="s">
        <v>3622</v>
      </c>
      <c r="K1548" s="37">
        <v>157.07</v>
      </c>
      <c r="M1548" s="38">
        <v>157.07</v>
      </c>
      <c r="N1548" s="39">
        <f t="shared" si="122"/>
        <v>0.25</v>
      </c>
      <c r="S1548" s="13">
        <v>0.69</v>
      </c>
    </row>
    <row r="1549" spans="1:19" ht="22.5" x14ac:dyDescent="0.25">
      <c r="A1549" s="32" t="s">
        <v>1595</v>
      </c>
      <c r="B1549" s="33" t="s">
        <v>2247</v>
      </c>
      <c r="C1549" s="32" t="s">
        <v>1</v>
      </c>
      <c r="D1549" s="32" t="s">
        <v>3031</v>
      </c>
      <c r="E1549" s="34">
        <f t="shared" si="124"/>
        <v>3.38</v>
      </c>
      <c r="F1549" s="35" t="s">
        <v>24</v>
      </c>
      <c r="G1549" s="34">
        <f t="shared" si="123"/>
        <v>29.72</v>
      </c>
      <c r="H1549" s="36">
        <f t="shared" si="127"/>
        <v>37.15</v>
      </c>
      <c r="I1549" s="36">
        <f t="shared" ref="I1549:I1612" si="128">ROUND(E1549*H1549,2)</f>
        <v>125.57</v>
      </c>
      <c r="J1549" s="29" t="s">
        <v>3622</v>
      </c>
      <c r="K1549" s="37">
        <v>29.72</v>
      </c>
      <c r="M1549" s="38">
        <v>29.72</v>
      </c>
      <c r="N1549" s="39">
        <f t="shared" ref="N1549:N1612" si="129">ROUND(H1549/G1549,3)-1</f>
        <v>0.25</v>
      </c>
      <c r="S1549" s="13">
        <v>3.38</v>
      </c>
    </row>
    <row r="1550" spans="1:19" ht="22.5" x14ac:dyDescent="0.25">
      <c r="A1550" s="32" t="s">
        <v>1596</v>
      </c>
      <c r="B1550" s="33" t="s">
        <v>2732</v>
      </c>
      <c r="C1550" s="32" t="s">
        <v>1</v>
      </c>
      <c r="D1550" s="32" t="s">
        <v>3510</v>
      </c>
      <c r="E1550" s="34">
        <f t="shared" si="124"/>
        <v>6.17</v>
      </c>
      <c r="F1550" s="35" t="s">
        <v>24</v>
      </c>
      <c r="G1550" s="34">
        <f t="shared" si="123"/>
        <v>26.77</v>
      </c>
      <c r="H1550" s="36">
        <f t="shared" si="127"/>
        <v>33.46</v>
      </c>
      <c r="I1550" s="36">
        <f t="shared" si="128"/>
        <v>206.45</v>
      </c>
      <c r="J1550" s="29" t="s">
        <v>3622</v>
      </c>
      <c r="K1550" s="37">
        <v>26.77</v>
      </c>
      <c r="M1550" s="38">
        <v>26.77</v>
      </c>
      <c r="N1550" s="39">
        <f t="shared" si="129"/>
        <v>0.25</v>
      </c>
      <c r="S1550" s="13">
        <v>6.17</v>
      </c>
    </row>
    <row r="1551" spans="1:19" ht="22.5" x14ac:dyDescent="0.25">
      <c r="A1551" s="32" t="s">
        <v>1597</v>
      </c>
      <c r="B1551" s="33" t="s">
        <v>2733</v>
      </c>
      <c r="C1551" s="32" t="s">
        <v>1</v>
      </c>
      <c r="D1551" s="32" t="s">
        <v>3511</v>
      </c>
      <c r="E1551" s="34">
        <f t="shared" si="124"/>
        <v>2</v>
      </c>
      <c r="F1551" s="35" t="s">
        <v>22</v>
      </c>
      <c r="G1551" s="34">
        <f t="shared" si="123"/>
        <v>156.09</v>
      </c>
      <c r="H1551" s="36">
        <f t="shared" si="127"/>
        <v>195.11</v>
      </c>
      <c r="I1551" s="36">
        <f t="shared" si="128"/>
        <v>390.22</v>
      </c>
      <c r="J1551" s="29" t="s">
        <v>3622</v>
      </c>
      <c r="K1551" s="37">
        <v>156.09</v>
      </c>
      <c r="M1551" s="38">
        <v>156.09</v>
      </c>
      <c r="N1551" s="39">
        <f t="shared" si="129"/>
        <v>0.25</v>
      </c>
      <c r="S1551" s="13">
        <v>2</v>
      </c>
    </row>
    <row r="1552" spans="1:19" ht="22.5" x14ac:dyDescent="0.25">
      <c r="A1552" s="32" t="s">
        <v>1598</v>
      </c>
      <c r="B1552" s="33" t="s">
        <v>2248</v>
      </c>
      <c r="C1552" s="32" t="s">
        <v>1</v>
      </c>
      <c r="D1552" s="32" t="s">
        <v>3032</v>
      </c>
      <c r="E1552" s="34">
        <f t="shared" si="124"/>
        <v>3</v>
      </c>
      <c r="F1552" s="35" t="s">
        <v>22</v>
      </c>
      <c r="G1552" s="34">
        <f t="shared" si="123"/>
        <v>90.49</v>
      </c>
      <c r="H1552" s="36">
        <f t="shared" si="127"/>
        <v>113.11</v>
      </c>
      <c r="I1552" s="36">
        <f t="shared" si="128"/>
        <v>339.33</v>
      </c>
      <c r="J1552" s="29" t="s">
        <v>3622</v>
      </c>
      <c r="K1552" s="37">
        <v>90.49</v>
      </c>
      <c r="M1552" s="38">
        <v>90.49</v>
      </c>
      <c r="N1552" s="39">
        <f t="shared" si="129"/>
        <v>0.25</v>
      </c>
      <c r="S1552" s="13">
        <v>3</v>
      </c>
    </row>
    <row r="1553" spans="1:19" ht="22.5" x14ac:dyDescent="0.25">
      <c r="A1553" s="32" t="s">
        <v>1599</v>
      </c>
      <c r="B1553" s="33" t="s">
        <v>2734</v>
      </c>
      <c r="C1553" s="32" t="s">
        <v>1</v>
      </c>
      <c r="D1553" s="32" t="s">
        <v>3512</v>
      </c>
      <c r="E1553" s="34">
        <f t="shared" si="124"/>
        <v>2</v>
      </c>
      <c r="F1553" s="35" t="s">
        <v>22</v>
      </c>
      <c r="G1553" s="34">
        <f t="shared" si="123"/>
        <v>82.46</v>
      </c>
      <c r="H1553" s="36">
        <f t="shared" si="127"/>
        <v>103.08</v>
      </c>
      <c r="I1553" s="36">
        <f t="shared" si="128"/>
        <v>206.16</v>
      </c>
      <c r="J1553" s="29" t="s">
        <v>3622</v>
      </c>
      <c r="K1553" s="37">
        <v>82.46</v>
      </c>
      <c r="M1553" s="38">
        <v>82.46</v>
      </c>
      <c r="N1553" s="39">
        <f t="shared" si="129"/>
        <v>0.25</v>
      </c>
      <c r="S1553" s="13">
        <v>2</v>
      </c>
    </row>
    <row r="1554" spans="1:19" ht="22.5" x14ac:dyDescent="0.25">
      <c r="A1554" s="32" t="s">
        <v>1600</v>
      </c>
      <c r="B1554" s="33" t="s">
        <v>2735</v>
      </c>
      <c r="C1554" s="32" t="s">
        <v>1</v>
      </c>
      <c r="D1554" s="32" t="s">
        <v>3513</v>
      </c>
      <c r="E1554" s="34">
        <f t="shared" si="124"/>
        <v>2</v>
      </c>
      <c r="F1554" s="35" t="s">
        <v>22</v>
      </c>
      <c r="G1554" s="34">
        <f t="shared" si="123"/>
        <v>197.35</v>
      </c>
      <c r="H1554" s="36">
        <f t="shared" si="127"/>
        <v>246.69</v>
      </c>
      <c r="I1554" s="36">
        <f t="shared" si="128"/>
        <v>493.38</v>
      </c>
      <c r="J1554" s="29" t="s">
        <v>3622</v>
      </c>
      <c r="K1554" s="37">
        <v>197.35</v>
      </c>
      <c r="M1554" s="38">
        <v>197.35</v>
      </c>
      <c r="N1554" s="39">
        <f t="shared" si="129"/>
        <v>0.25</v>
      </c>
      <c r="S1554" s="13">
        <v>2</v>
      </c>
    </row>
    <row r="1555" spans="1:19" ht="33.75" x14ac:dyDescent="0.25">
      <c r="A1555" s="32" t="s">
        <v>1601</v>
      </c>
      <c r="B1555" s="33" t="s">
        <v>2736</v>
      </c>
      <c r="C1555" s="32" t="s">
        <v>1</v>
      </c>
      <c r="D1555" s="32" t="s">
        <v>3514</v>
      </c>
      <c r="E1555" s="34">
        <f t="shared" si="124"/>
        <v>2</v>
      </c>
      <c r="F1555" s="35" t="s">
        <v>22</v>
      </c>
      <c r="G1555" s="34">
        <f t="shared" si="123"/>
        <v>8.36</v>
      </c>
      <c r="H1555" s="36">
        <f t="shared" si="127"/>
        <v>10.45</v>
      </c>
      <c r="I1555" s="36">
        <f t="shared" si="128"/>
        <v>20.9</v>
      </c>
      <c r="J1555" s="29" t="s">
        <v>3622</v>
      </c>
      <c r="K1555" s="37">
        <v>8.36</v>
      </c>
      <c r="M1555" s="38">
        <v>8.36</v>
      </c>
      <c r="N1555" s="39">
        <f t="shared" si="129"/>
        <v>0.25</v>
      </c>
      <c r="S1555" s="13">
        <v>2</v>
      </c>
    </row>
    <row r="1556" spans="1:19" ht="33.75" x14ac:dyDescent="0.25">
      <c r="A1556" s="32" t="s">
        <v>1602</v>
      </c>
      <c r="B1556" s="33" t="s">
        <v>2737</v>
      </c>
      <c r="C1556" s="32" t="s">
        <v>1</v>
      </c>
      <c r="D1556" s="32" t="s">
        <v>3515</v>
      </c>
      <c r="E1556" s="34">
        <f t="shared" si="124"/>
        <v>4</v>
      </c>
      <c r="F1556" s="35" t="s">
        <v>22</v>
      </c>
      <c r="G1556" s="34">
        <f t="shared" si="123"/>
        <v>13.73</v>
      </c>
      <c r="H1556" s="36">
        <f t="shared" si="127"/>
        <v>17.16</v>
      </c>
      <c r="I1556" s="36">
        <f t="shared" si="128"/>
        <v>68.64</v>
      </c>
      <c r="J1556" s="29" t="s">
        <v>3622</v>
      </c>
      <c r="K1556" s="37">
        <v>13.73</v>
      </c>
      <c r="M1556" s="38">
        <v>13.73</v>
      </c>
      <c r="N1556" s="39">
        <f t="shared" si="129"/>
        <v>0.25</v>
      </c>
      <c r="S1556" s="13">
        <v>4</v>
      </c>
    </row>
    <row r="1557" spans="1:19" ht="22.5" x14ac:dyDescent="0.25">
      <c r="A1557" s="32" t="s">
        <v>1603</v>
      </c>
      <c r="B1557" s="33" t="s">
        <v>2738</v>
      </c>
      <c r="C1557" s="32" t="s">
        <v>1</v>
      </c>
      <c r="D1557" s="32" t="s">
        <v>3516</v>
      </c>
      <c r="E1557" s="34">
        <f t="shared" si="124"/>
        <v>3</v>
      </c>
      <c r="F1557" s="35" t="s">
        <v>22</v>
      </c>
      <c r="G1557" s="34">
        <f t="shared" si="123"/>
        <v>14.46</v>
      </c>
      <c r="H1557" s="36">
        <f t="shared" si="127"/>
        <v>18.079999999999998</v>
      </c>
      <c r="I1557" s="36">
        <f t="shared" si="128"/>
        <v>54.24</v>
      </c>
      <c r="J1557" s="29" t="s">
        <v>3622</v>
      </c>
      <c r="K1557" s="37">
        <v>14.46</v>
      </c>
      <c r="M1557" s="38">
        <v>14.46</v>
      </c>
      <c r="N1557" s="39">
        <f t="shared" si="129"/>
        <v>0.25</v>
      </c>
      <c r="S1557" s="13">
        <v>3</v>
      </c>
    </row>
    <row r="1558" spans="1:19" ht="22.5" x14ac:dyDescent="0.25">
      <c r="A1558" s="32" t="s">
        <v>1604</v>
      </c>
      <c r="B1558" s="33" t="s">
        <v>2739</v>
      </c>
      <c r="C1558" s="32" t="s">
        <v>1</v>
      </c>
      <c r="D1558" s="32" t="s">
        <v>3517</v>
      </c>
      <c r="E1558" s="34">
        <f t="shared" si="124"/>
        <v>4</v>
      </c>
      <c r="F1558" s="35" t="s">
        <v>22</v>
      </c>
      <c r="G1558" s="34">
        <f t="shared" si="123"/>
        <v>23.84</v>
      </c>
      <c r="H1558" s="36">
        <f t="shared" si="127"/>
        <v>29.8</v>
      </c>
      <c r="I1558" s="36">
        <f t="shared" si="128"/>
        <v>119.2</v>
      </c>
      <c r="J1558" s="29" t="s">
        <v>3622</v>
      </c>
      <c r="K1558" s="37">
        <v>23.84</v>
      </c>
      <c r="M1558" s="38">
        <v>23.84</v>
      </c>
      <c r="N1558" s="39">
        <f t="shared" si="129"/>
        <v>0.25</v>
      </c>
      <c r="S1558" s="13">
        <v>4</v>
      </c>
    </row>
    <row r="1559" spans="1:19" ht="22.5" x14ac:dyDescent="0.25">
      <c r="A1559" s="32" t="s">
        <v>1605</v>
      </c>
      <c r="B1559" s="33" t="s">
        <v>2740</v>
      </c>
      <c r="C1559" s="32" t="s">
        <v>1</v>
      </c>
      <c r="D1559" s="32" t="s">
        <v>3518</v>
      </c>
      <c r="E1559" s="34">
        <f t="shared" si="124"/>
        <v>1</v>
      </c>
      <c r="F1559" s="35" t="s">
        <v>22</v>
      </c>
      <c r="G1559" s="34">
        <f t="shared" si="123"/>
        <v>17.52</v>
      </c>
      <c r="H1559" s="36">
        <f t="shared" si="127"/>
        <v>21.9</v>
      </c>
      <c r="I1559" s="36">
        <f t="shared" si="128"/>
        <v>21.9</v>
      </c>
      <c r="J1559" s="29" t="s">
        <v>3622</v>
      </c>
      <c r="K1559" s="37">
        <v>17.52</v>
      </c>
      <c r="M1559" s="38">
        <v>17.52</v>
      </c>
      <c r="N1559" s="39">
        <f t="shared" si="129"/>
        <v>0.25</v>
      </c>
      <c r="S1559" s="13">
        <v>1</v>
      </c>
    </row>
    <row r="1560" spans="1:19" ht="22.5" x14ac:dyDescent="0.25">
      <c r="A1560" s="32" t="s">
        <v>1606</v>
      </c>
      <c r="B1560" s="33" t="s">
        <v>2741</v>
      </c>
      <c r="C1560" s="32" t="s">
        <v>1</v>
      </c>
      <c r="D1560" s="32" t="s">
        <v>3519</v>
      </c>
      <c r="E1560" s="34">
        <f t="shared" si="124"/>
        <v>2</v>
      </c>
      <c r="F1560" s="35" t="s">
        <v>22</v>
      </c>
      <c r="G1560" s="34">
        <f t="shared" si="123"/>
        <v>19.78</v>
      </c>
      <c r="H1560" s="36">
        <f t="shared" si="127"/>
        <v>24.73</v>
      </c>
      <c r="I1560" s="36">
        <f t="shared" si="128"/>
        <v>49.46</v>
      </c>
      <c r="J1560" s="29" t="s">
        <v>3622</v>
      </c>
      <c r="K1560" s="37">
        <v>19.78</v>
      </c>
      <c r="M1560" s="38">
        <v>19.78</v>
      </c>
      <c r="N1560" s="39">
        <f t="shared" si="129"/>
        <v>0.25</v>
      </c>
      <c r="S1560" s="13">
        <v>2</v>
      </c>
    </row>
    <row r="1561" spans="1:19" ht="22.5" x14ac:dyDescent="0.25">
      <c r="A1561" s="32" t="s">
        <v>1607</v>
      </c>
      <c r="B1561" s="33" t="s">
        <v>2314</v>
      </c>
      <c r="C1561" s="32" t="s">
        <v>1</v>
      </c>
      <c r="D1561" s="32" t="s">
        <v>3098</v>
      </c>
      <c r="E1561" s="34">
        <f t="shared" si="124"/>
        <v>5.39</v>
      </c>
      <c r="F1561" s="35" t="s">
        <v>24</v>
      </c>
      <c r="G1561" s="34">
        <f t="shared" si="123"/>
        <v>50.53</v>
      </c>
      <c r="H1561" s="36">
        <f t="shared" si="127"/>
        <v>63.16</v>
      </c>
      <c r="I1561" s="36">
        <f t="shared" si="128"/>
        <v>340.43</v>
      </c>
      <c r="J1561" s="29" t="s">
        <v>3622</v>
      </c>
      <c r="K1561" s="37">
        <v>50.53</v>
      </c>
      <c r="M1561" s="38">
        <v>50.53</v>
      </c>
      <c r="N1561" s="39">
        <f t="shared" si="129"/>
        <v>0.25</v>
      </c>
      <c r="S1561" s="13">
        <v>5.39</v>
      </c>
    </row>
    <row r="1562" spans="1:19" ht="22.5" x14ac:dyDescent="0.25">
      <c r="A1562" s="32" t="s">
        <v>1608</v>
      </c>
      <c r="B1562" s="33" t="s">
        <v>2318</v>
      </c>
      <c r="C1562" s="32" t="s">
        <v>1</v>
      </c>
      <c r="D1562" s="32" t="s">
        <v>3102</v>
      </c>
      <c r="E1562" s="34">
        <f t="shared" si="124"/>
        <v>1</v>
      </c>
      <c r="F1562" s="35" t="s">
        <v>22</v>
      </c>
      <c r="G1562" s="34">
        <f t="shared" si="123"/>
        <v>35.76</v>
      </c>
      <c r="H1562" s="36">
        <f t="shared" si="127"/>
        <v>44.7</v>
      </c>
      <c r="I1562" s="36">
        <f t="shared" si="128"/>
        <v>44.7</v>
      </c>
      <c r="J1562" s="29" t="s">
        <v>3622</v>
      </c>
      <c r="K1562" s="37">
        <v>35.76</v>
      </c>
      <c r="M1562" s="38">
        <v>35.76</v>
      </c>
      <c r="N1562" s="39">
        <f t="shared" si="129"/>
        <v>0.25</v>
      </c>
      <c r="S1562" s="13">
        <v>1</v>
      </c>
    </row>
    <row r="1563" spans="1:19" ht="22.5" x14ac:dyDescent="0.25">
      <c r="A1563" s="32" t="s">
        <v>1609</v>
      </c>
      <c r="B1563" s="33" t="s">
        <v>2320</v>
      </c>
      <c r="C1563" s="32" t="s">
        <v>1</v>
      </c>
      <c r="D1563" s="32" t="s">
        <v>3104</v>
      </c>
      <c r="E1563" s="34">
        <f t="shared" si="124"/>
        <v>1</v>
      </c>
      <c r="F1563" s="35" t="s">
        <v>22</v>
      </c>
      <c r="G1563" s="34">
        <f t="shared" si="123"/>
        <v>27.22</v>
      </c>
      <c r="H1563" s="36">
        <f t="shared" si="127"/>
        <v>34.03</v>
      </c>
      <c r="I1563" s="36">
        <f t="shared" si="128"/>
        <v>34.03</v>
      </c>
      <c r="J1563" s="29" t="s">
        <v>3622</v>
      </c>
      <c r="K1563" s="37">
        <v>27.22</v>
      </c>
      <c r="M1563" s="38">
        <v>27.22</v>
      </c>
      <c r="N1563" s="39">
        <f t="shared" si="129"/>
        <v>0.25</v>
      </c>
      <c r="S1563" s="13">
        <v>1</v>
      </c>
    </row>
    <row r="1564" spans="1:19" x14ac:dyDescent="0.25">
      <c r="A1564" s="32" t="s">
        <v>1610</v>
      </c>
      <c r="B1564" s="33" t="s">
        <v>2322</v>
      </c>
      <c r="C1564" s="32" t="s">
        <v>2930</v>
      </c>
      <c r="D1564" s="32" t="s">
        <v>3106</v>
      </c>
      <c r="E1564" s="34">
        <f t="shared" si="124"/>
        <v>1</v>
      </c>
      <c r="F1564" s="35" t="s">
        <v>22</v>
      </c>
      <c r="G1564" s="34">
        <f t="shared" si="123"/>
        <v>202.69</v>
      </c>
      <c r="H1564" s="36">
        <f t="shared" si="127"/>
        <v>253.36</v>
      </c>
      <c r="I1564" s="36">
        <f t="shared" si="128"/>
        <v>253.36</v>
      </c>
      <c r="J1564" s="29" t="s">
        <v>3622</v>
      </c>
      <c r="K1564" s="37">
        <v>202.69</v>
      </c>
      <c r="M1564" s="38">
        <v>202.69</v>
      </c>
      <c r="N1564" s="39">
        <f t="shared" si="129"/>
        <v>0.25</v>
      </c>
      <c r="S1564" s="13">
        <v>1</v>
      </c>
    </row>
    <row r="1565" spans="1:19" x14ac:dyDescent="0.25">
      <c r="A1565" s="24" t="s">
        <v>1611</v>
      </c>
      <c r="B1565" s="25" t="s">
        <v>2742</v>
      </c>
      <c r="C1565" s="24"/>
      <c r="D1565" s="24"/>
      <c r="E1565" s="26"/>
      <c r="F1565" s="27"/>
      <c r="G1565" s="26"/>
      <c r="H1565" s="28"/>
      <c r="I1565" s="28">
        <f>SUM(I1566:I1691)</f>
        <v>152507.59000000005</v>
      </c>
      <c r="J1565" s="29"/>
      <c r="K1565" s="37"/>
      <c r="M1565" s="38"/>
      <c r="N1565" s="39"/>
      <c r="O1565" s="28">
        <v>152507.59</v>
      </c>
      <c r="P1565" s="31">
        <f>I1565-O1565</f>
        <v>0</v>
      </c>
    </row>
    <row r="1566" spans="1:19" ht="33.75" x14ac:dyDescent="0.25">
      <c r="A1566" s="32" t="s">
        <v>1612</v>
      </c>
      <c r="B1566" s="33" t="s">
        <v>2170</v>
      </c>
      <c r="C1566" s="32" t="s">
        <v>2930</v>
      </c>
      <c r="D1566" s="32" t="s">
        <v>2954</v>
      </c>
      <c r="E1566" s="34">
        <f t="shared" si="124"/>
        <v>96</v>
      </c>
      <c r="F1566" s="35" t="s">
        <v>24</v>
      </c>
      <c r="G1566" s="34">
        <f t="shared" si="123"/>
        <v>115.74</v>
      </c>
      <c r="H1566" s="36">
        <f t="shared" si="127"/>
        <v>144.68</v>
      </c>
      <c r="I1566" s="36">
        <f t="shared" si="128"/>
        <v>13889.28</v>
      </c>
      <c r="J1566" s="29" t="s">
        <v>3622</v>
      </c>
      <c r="K1566" s="37">
        <v>115.74</v>
      </c>
      <c r="M1566" s="38">
        <v>115.74</v>
      </c>
      <c r="N1566" s="39">
        <f t="shared" si="129"/>
        <v>0.25</v>
      </c>
      <c r="S1566" s="13">
        <v>96</v>
      </c>
    </row>
    <row r="1567" spans="1:19" ht="22.5" x14ac:dyDescent="0.25">
      <c r="A1567" s="32" t="s">
        <v>1613</v>
      </c>
      <c r="B1567" s="33" t="s">
        <v>2171</v>
      </c>
      <c r="C1567" s="32" t="s">
        <v>1</v>
      </c>
      <c r="D1567" s="32" t="s">
        <v>2955</v>
      </c>
      <c r="E1567" s="34">
        <f t="shared" si="124"/>
        <v>64</v>
      </c>
      <c r="F1567" s="35" t="s">
        <v>23</v>
      </c>
      <c r="G1567" s="34">
        <f t="shared" si="123"/>
        <v>16.41</v>
      </c>
      <c r="H1567" s="36">
        <f t="shared" si="127"/>
        <v>20.51</v>
      </c>
      <c r="I1567" s="36">
        <f t="shared" si="128"/>
        <v>1312.64</v>
      </c>
      <c r="J1567" s="29" t="s">
        <v>3622</v>
      </c>
      <c r="K1567" s="37">
        <v>16.41</v>
      </c>
      <c r="M1567" s="38">
        <v>16.41</v>
      </c>
      <c r="N1567" s="39">
        <f t="shared" si="129"/>
        <v>0.25</v>
      </c>
      <c r="S1567" s="13">
        <v>64</v>
      </c>
    </row>
    <row r="1568" spans="1:19" ht="23.25" customHeight="1" x14ac:dyDescent="0.25">
      <c r="A1568" s="32" t="s">
        <v>1614</v>
      </c>
      <c r="B1568" s="33" t="s">
        <v>2172</v>
      </c>
      <c r="C1568" s="32" t="s">
        <v>1</v>
      </c>
      <c r="D1568" s="32" t="s">
        <v>2956</v>
      </c>
      <c r="E1568" s="34">
        <f t="shared" si="124"/>
        <v>363</v>
      </c>
      <c r="F1568" s="35" t="s">
        <v>23</v>
      </c>
      <c r="G1568" s="34">
        <f t="shared" ref="G1568:G1631" si="130">ROUND(K1568*(100%-I$7),2)</f>
        <v>10.47</v>
      </c>
      <c r="H1568" s="36">
        <f t="shared" si="127"/>
        <v>13.09</v>
      </c>
      <c r="I1568" s="36">
        <f t="shared" si="128"/>
        <v>4751.67</v>
      </c>
      <c r="J1568" s="29" t="s">
        <v>3622</v>
      </c>
      <c r="K1568" s="37">
        <v>10.47</v>
      </c>
      <c r="M1568" s="38">
        <v>10.47</v>
      </c>
      <c r="N1568" s="39">
        <f t="shared" si="129"/>
        <v>0.25</v>
      </c>
      <c r="S1568" s="13">
        <v>363</v>
      </c>
    </row>
    <row r="1569" spans="1:19" ht="22.5" x14ac:dyDescent="0.25">
      <c r="A1569" s="32" t="s">
        <v>1615</v>
      </c>
      <c r="B1569" s="33" t="s">
        <v>2173</v>
      </c>
      <c r="C1569" s="32" t="s">
        <v>1</v>
      </c>
      <c r="D1569" s="32" t="s">
        <v>2957</v>
      </c>
      <c r="E1569" s="34">
        <f t="shared" si="124"/>
        <v>12.06</v>
      </c>
      <c r="F1569" s="35" t="s">
        <v>19</v>
      </c>
      <c r="G1569" s="34">
        <f t="shared" si="130"/>
        <v>44.5</v>
      </c>
      <c r="H1569" s="36">
        <f t="shared" si="127"/>
        <v>55.63</v>
      </c>
      <c r="I1569" s="36">
        <f t="shared" si="128"/>
        <v>670.9</v>
      </c>
      <c r="J1569" s="29" t="s">
        <v>3622</v>
      </c>
      <c r="K1569" s="37">
        <v>44.5</v>
      </c>
      <c r="M1569" s="38">
        <v>44.5</v>
      </c>
      <c r="N1569" s="39">
        <f t="shared" si="129"/>
        <v>0.25</v>
      </c>
      <c r="S1569" s="13">
        <v>12.06</v>
      </c>
    </row>
    <row r="1570" spans="1:19" ht="22.5" x14ac:dyDescent="0.25">
      <c r="A1570" s="32" t="s">
        <v>1616</v>
      </c>
      <c r="B1570" s="33" t="s">
        <v>2174</v>
      </c>
      <c r="C1570" s="32" t="s">
        <v>1</v>
      </c>
      <c r="D1570" s="32" t="s">
        <v>2958</v>
      </c>
      <c r="E1570" s="34">
        <f t="shared" si="124"/>
        <v>12</v>
      </c>
      <c r="F1570" s="35" t="s">
        <v>22</v>
      </c>
      <c r="G1570" s="34">
        <f t="shared" si="130"/>
        <v>18.73</v>
      </c>
      <c r="H1570" s="36">
        <f t="shared" si="127"/>
        <v>23.41</v>
      </c>
      <c r="I1570" s="36">
        <f t="shared" si="128"/>
        <v>280.92</v>
      </c>
      <c r="J1570" s="29" t="s">
        <v>3622</v>
      </c>
      <c r="K1570" s="37">
        <v>18.73</v>
      </c>
      <c r="M1570" s="38">
        <v>18.73</v>
      </c>
      <c r="N1570" s="39">
        <f t="shared" si="129"/>
        <v>0.25</v>
      </c>
      <c r="S1570" s="13">
        <v>12</v>
      </c>
    </row>
    <row r="1571" spans="1:19" ht="22.5" x14ac:dyDescent="0.25">
      <c r="A1571" s="32" t="s">
        <v>1617</v>
      </c>
      <c r="B1571" s="33" t="s">
        <v>2175</v>
      </c>
      <c r="C1571" s="32" t="s">
        <v>1</v>
      </c>
      <c r="D1571" s="32" t="s">
        <v>2959</v>
      </c>
      <c r="E1571" s="34">
        <f t="shared" si="124"/>
        <v>1.29</v>
      </c>
      <c r="F1571" s="35" t="s">
        <v>19</v>
      </c>
      <c r="G1571" s="34">
        <f t="shared" si="130"/>
        <v>100.91</v>
      </c>
      <c r="H1571" s="36">
        <f t="shared" si="127"/>
        <v>126.14</v>
      </c>
      <c r="I1571" s="36">
        <f t="shared" si="128"/>
        <v>162.72</v>
      </c>
      <c r="J1571" s="29" t="s">
        <v>3622</v>
      </c>
      <c r="K1571" s="37">
        <v>100.91</v>
      </c>
      <c r="M1571" s="38">
        <v>100.91</v>
      </c>
      <c r="N1571" s="39">
        <f t="shared" si="129"/>
        <v>0.25</v>
      </c>
      <c r="S1571" s="13">
        <v>1.29</v>
      </c>
    </row>
    <row r="1572" spans="1:19" ht="22.5" x14ac:dyDescent="0.25">
      <c r="A1572" s="32" t="s">
        <v>1618</v>
      </c>
      <c r="B1572" s="33" t="s">
        <v>2176</v>
      </c>
      <c r="C1572" s="32" t="s">
        <v>1</v>
      </c>
      <c r="D1572" s="32" t="s">
        <v>2960</v>
      </c>
      <c r="E1572" s="34">
        <f t="shared" ref="E1572:E1635" si="131">S1572</f>
        <v>5.18</v>
      </c>
      <c r="F1572" s="35" t="s">
        <v>19</v>
      </c>
      <c r="G1572" s="34">
        <f t="shared" si="130"/>
        <v>44.75</v>
      </c>
      <c r="H1572" s="36">
        <f t="shared" si="127"/>
        <v>55.94</v>
      </c>
      <c r="I1572" s="36">
        <f t="shared" si="128"/>
        <v>289.77</v>
      </c>
      <c r="J1572" s="29" t="s">
        <v>3622</v>
      </c>
      <c r="K1572" s="37">
        <v>44.75</v>
      </c>
      <c r="M1572" s="38">
        <v>44.75</v>
      </c>
      <c r="N1572" s="39">
        <f t="shared" si="129"/>
        <v>0.25</v>
      </c>
      <c r="S1572" s="13">
        <v>5.18</v>
      </c>
    </row>
    <row r="1573" spans="1:19" ht="22.5" x14ac:dyDescent="0.25">
      <c r="A1573" s="32" t="s">
        <v>1619</v>
      </c>
      <c r="B1573" s="33" t="s">
        <v>2178</v>
      </c>
      <c r="C1573" s="32" t="s">
        <v>1</v>
      </c>
      <c r="D1573" s="32" t="s">
        <v>2962</v>
      </c>
      <c r="E1573" s="34">
        <f t="shared" si="131"/>
        <v>5.88</v>
      </c>
      <c r="F1573" s="35" t="s">
        <v>18</v>
      </c>
      <c r="G1573" s="34">
        <f t="shared" si="130"/>
        <v>6.93</v>
      </c>
      <c r="H1573" s="36">
        <f t="shared" si="127"/>
        <v>8.66</v>
      </c>
      <c r="I1573" s="36">
        <f t="shared" si="128"/>
        <v>50.92</v>
      </c>
      <c r="J1573" s="29" t="s">
        <v>3622</v>
      </c>
      <c r="K1573" s="37">
        <v>6.93</v>
      </c>
      <c r="M1573" s="38">
        <v>6.93</v>
      </c>
      <c r="N1573" s="39">
        <f t="shared" si="129"/>
        <v>0.25</v>
      </c>
      <c r="S1573" s="13">
        <v>5.88</v>
      </c>
    </row>
    <row r="1574" spans="1:19" ht="22.5" x14ac:dyDescent="0.25">
      <c r="A1574" s="32" t="s">
        <v>1620</v>
      </c>
      <c r="B1574" s="33" t="s">
        <v>2179</v>
      </c>
      <c r="C1574" s="32" t="s">
        <v>1</v>
      </c>
      <c r="D1574" s="32" t="s">
        <v>2963</v>
      </c>
      <c r="E1574" s="34">
        <f t="shared" si="131"/>
        <v>0.28999999999999998</v>
      </c>
      <c r="F1574" s="35" t="s">
        <v>19</v>
      </c>
      <c r="G1574" s="34">
        <f t="shared" si="130"/>
        <v>867.92</v>
      </c>
      <c r="H1574" s="36">
        <f t="shared" si="127"/>
        <v>1084.9000000000001</v>
      </c>
      <c r="I1574" s="36">
        <f t="shared" si="128"/>
        <v>314.62</v>
      </c>
      <c r="J1574" s="29" t="s">
        <v>3622</v>
      </c>
      <c r="K1574" s="37">
        <v>867.92</v>
      </c>
      <c r="M1574" s="38">
        <v>867.92</v>
      </c>
      <c r="N1574" s="39">
        <f t="shared" si="129"/>
        <v>0.25</v>
      </c>
      <c r="S1574" s="13">
        <v>0.28999999999999998</v>
      </c>
    </row>
    <row r="1575" spans="1:19" ht="22.5" x14ac:dyDescent="0.25">
      <c r="A1575" s="32" t="s">
        <v>1621</v>
      </c>
      <c r="B1575" s="33" t="s">
        <v>2180</v>
      </c>
      <c r="C1575" s="32" t="s">
        <v>1</v>
      </c>
      <c r="D1575" s="32" t="s">
        <v>2964</v>
      </c>
      <c r="E1575" s="34">
        <f t="shared" si="131"/>
        <v>25.84</v>
      </c>
      <c r="F1575" s="35" t="s">
        <v>18</v>
      </c>
      <c r="G1575" s="34">
        <f t="shared" si="130"/>
        <v>82.91</v>
      </c>
      <c r="H1575" s="36">
        <f t="shared" si="127"/>
        <v>103.64</v>
      </c>
      <c r="I1575" s="36">
        <f t="shared" si="128"/>
        <v>2678.06</v>
      </c>
      <c r="J1575" s="29" t="s">
        <v>3622</v>
      </c>
      <c r="K1575" s="37">
        <v>82.91</v>
      </c>
      <c r="M1575" s="38">
        <v>82.91</v>
      </c>
      <c r="N1575" s="39">
        <f t="shared" si="129"/>
        <v>0.25</v>
      </c>
      <c r="S1575" s="13">
        <v>25.84</v>
      </c>
    </row>
    <row r="1576" spans="1:19" ht="27.75" customHeight="1" x14ac:dyDescent="0.25">
      <c r="A1576" s="32" t="s">
        <v>1622</v>
      </c>
      <c r="B1576" s="33" t="s">
        <v>2181</v>
      </c>
      <c r="C1576" s="32" t="s">
        <v>1</v>
      </c>
      <c r="D1576" s="32" t="s">
        <v>2965</v>
      </c>
      <c r="E1576" s="34">
        <f t="shared" si="131"/>
        <v>9</v>
      </c>
      <c r="F1576" s="35" t="s">
        <v>23</v>
      </c>
      <c r="G1576" s="34">
        <f t="shared" si="130"/>
        <v>20.8</v>
      </c>
      <c r="H1576" s="36">
        <f t="shared" si="127"/>
        <v>26</v>
      </c>
      <c r="I1576" s="36">
        <f t="shared" si="128"/>
        <v>234</v>
      </c>
      <c r="J1576" s="29" t="s">
        <v>3622</v>
      </c>
      <c r="K1576" s="37">
        <v>20.8</v>
      </c>
      <c r="M1576" s="38">
        <v>20.8</v>
      </c>
      <c r="N1576" s="39">
        <f t="shared" si="129"/>
        <v>0.25</v>
      </c>
      <c r="S1576" s="13">
        <v>9</v>
      </c>
    </row>
    <row r="1577" spans="1:19" ht="27.75" customHeight="1" x14ac:dyDescent="0.25">
      <c r="A1577" s="32" t="s">
        <v>1623</v>
      </c>
      <c r="B1577" s="33" t="s">
        <v>2183</v>
      </c>
      <c r="C1577" s="32" t="s">
        <v>1</v>
      </c>
      <c r="D1577" s="32" t="s">
        <v>2967</v>
      </c>
      <c r="E1577" s="34">
        <f t="shared" si="131"/>
        <v>274</v>
      </c>
      <c r="F1577" s="35" t="s">
        <v>23</v>
      </c>
      <c r="G1577" s="34">
        <f t="shared" si="130"/>
        <v>14.16</v>
      </c>
      <c r="H1577" s="36">
        <f t="shared" si="127"/>
        <v>17.7</v>
      </c>
      <c r="I1577" s="36">
        <f t="shared" si="128"/>
        <v>4849.8</v>
      </c>
      <c r="J1577" s="29" t="s">
        <v>3622</v>
      </c>
      <c r="K1577" s="37">
        <v>14.16</v>
      </c>
      <c r="M1577" s="38">
        <v>14.16</v>
      </c>
      <c r="N1577" s="39">
        <f t="shared" si="129"/>
        <v>0.25</v>
      </c>
      <c r="S1577" s="13">
        <v>274</v>
      </c>
    </row>
    <row r="1578" spans="1:19" ht="22.5" x14ac:dyDescent="0.25">
      <c r="A1578" s="32" t="s">
        <v>1624</v>
      </c>
      <c r="B1578" s="33" t="s">
        <v>2186</v>
      </c>
      <c r="C1578" s="32" t="s">
        <v>1</v>
      </c>
      <c r="D1578" s="32" t="s">
        <v>2970</v>
      </c>
      <c r="E1578" s="34">
        <f t="shared" si="131"/>
        <v>4.38</v>
      </c>
      <c r="F1578" s="35" t="s">
        <v>19</v>
      </c>
      <c r="G1578" s="34">
        <f t="shared" si="130"/>
        <v>826.87</v>
      </c>
      <c r="H1578" s="36">
        <f t="shared" si="127"/>
        <v>1033.5899999999999</v>
      </c>
      <c r="I1578" s="36">
        <f t="shared" si="128"/>
        <v>4527.12</v>
      </c>
      <c r="J1578" s="29" t="s">
        <v>3622</v>
      </c>
      <c r="K1578" s="37">
        <v>826.87</v>
      </c>
      <c r="M1578" s="38">
        <v>826.87</v>
      </c>
      <c r="N1578" s="39">
        <f t="shared" si="129"/>
        <v>0.25</v>
      </c>
      <c r="S1578" s="13">
        <v>4.38</v>
      </c>
    </row>
    <row r="1579" spans="1:19" x14ac:dyDescent="0.25">
      <c r="A1579" s="32" t="s">
        <v>1625</v>
      </c>
      <c r="B1579" s="33" t="s">
        <v>2637</v>
      </c>
      <c r="C1579" s="32" t="s">
        <v>1</v>
      </c>
      <c r="D1579" s="32" t="s">
        <v>3415</v>
      </c>
      <c r="E1579" s="34">
        <f t="shared" si="131"/>
        <v>1.62</v>
      </c>
      <c r="F1579" s="35" t="s">
        <v>19</v>
      </c>
      <c r="G1579" s="34">
        <f t="shared" si="130"/>
        <v>28.35</v>
      </c>
      <c r="H1579" s="36">
        <f t="shared" si="127"/>
        <v>35.44</v>
      </c>
      <c r="I1579" s="36">
        <f t="shared" si="128"/>
        <v>57.41</v>
      </c>
      <c r="J1579" s="29" t="s">
        <v>3622</v>
      </c>
      <c r="K1579" s="37">
        <v>28.35</v>
      </c>
      <c r="M1579" s="38">
        <v>28.35</v>
      </c>
      <c r="N1579" s="39">
        <f t="shared" si="129"/>
        <v>0.25</v>
      </c>
      <c r="S1579" s="13">
        <v>1.62</v>
      </c>
    </row>
    <row r="1580" spans="1:19" ht="33.75" x14ac:dyDescent="0.25">
      <c r="A1580" s="32" t="s">
        <v>1626</v>
      </c>
      <c r="B1580" s="33" t="s">
        <v>2188</v>
      </c>
      <c r="C1580" s="32" t="s">
        <v>1</v>
      </c>
      <c r="D1580" s="32" t="s">
        <v>2972</v>
      </c>
      <c r="E1580" s="34">
        <f t="shared" si="131"/>
        <v>6.31</v>
      </c>
      <c r="F1580" s="35" t="s">
        <v>19</v>
      </c>
      <c r="G1580" s="34">
        <f t="shared" si="130"/>
        <v>7.25</v>
      </c>
      <c r="H1580" s="36">
        <f t="shared" si="127"/>
        <v>9.06</v>
      </c>
      <c r="I1580" s="36">
        <f t="shared" si="128"/>
        <v>57.17</v>
      </c>
      <c r="J1580" s="29" t="s">
        <v>3622</v>
      </c>
      <c r="K1580" s="37">
        <v>7.25</v>
      </c>
      <c r="M1580" s="38">
        <v>7.25</v>
      </c>
      <c r="N1580" s="39">
        <f t="shared" si="129"/>
        <v>0.25</v>
      </c>
      <c r="S1580" s="13">
        <v>6.31</v>
      </c>
    </row>
    <row r="1581" spans="1:19" ht="22.5" x14ac:dyDescent="0.25">
      <c r="A1581" s="32" t="s">
        <v>1627</v>
      </c>
      <c r="B1581" s="33" t="s">
        <v>2189</v>
      </c>
      <c r="C1581" s="32" t="s">
        <v>1</v>
      </c>
      <c r="D1581" s="32" t="s">
        <v>2973</v>
      </c>
      <c r="E1581" s="34">
        <f t="shared" si="131"/>
        <v>189.15</v>
      </c>
      <c r="F1581" s="35" t="s">
        <v>20</v>
      </c>
      <c r="G1581" s="34">
        <f t="shared" si="130"/>
        <v>2.58</v>
      </c>
      <c r="H1581" s="36">
        <f t="shared" si="127"/>
        <v>3.23</v>
      </c>
      <c r="I1581" s="36">
        <f t="shared" si="128"/>
        <v>610.95000000000005</v>
      </c>
      <c r="J1581" s="29" t="s">
        <v>3622</v>
      </c>
      <c r="K1581" s="37">
        <v>2.58</v>
      </c>
      <c r="M1581" s="38">
        <v>2.58</v>
      </c>
      <c r="N1581" s="39">
        <f t="shared" si="129"/>
        <v>0.252</v>
      </c>
      <c r="S1581" s="13">
        <v>189.15</v>
      </c>
    </row>
    <row r="1582" spans="1:19" ht="28.5" customHeight="1" x14ac:dyDescent="0.25">
      <c r="A1582" s="32" t="s">
        <v>1628</v>
      </c>
      <c r="B1582" s="33" t="s">
        <v>2190</v>
      </c>
      <c r="C1582" s="32" t="s">
        <v>1</v>
      </c>
      <c r="D1582" s="32" t="s">
        <v>2974</v>
      </c>
      <c r="E1582" s="34">
        <f t="shared" si="131"/>
        <v>2.3199999999999998</v>
      </c>
      <c r="F1582" s="35" t="s">
        <v>18</v>
      </c>
      <c r="G1582" s="34">
        <f t="shared" si="130"/>
        <v>42.85</v>
      </c>
      <c r="H1582" s="36">
        <f t="shared" si="127"/>
        <v>53.56</v>
      </c>
      <c r="I1582" s="36">
        <f t="shared" si="128"/>
        <v>124.26</v>
      </c>
      <c r="J1582" s="29" t="s">
        <v>3622</v>
      </c>
      <c r="K1582" s="37">
        <v>42.85</v>
      </c>
      <c r="M1582" s="38">
        <v>42.85</v>
      </c>
      <c r="N1582" s="39">
        <f t="shared" si="129"/>
        <v>0.25</v>
      </c>
      <c r="S1582" s="13">
        <v>2.3199999999999998</v>
      </c>
    </row>
    <row r="1583" spans="1:19" ht="22.5" x14ac:dyDescent="0.25">
      <c r="A1583" s="32" t="s">
        <v>1629</v>
      </c>
      <c r="B1583" s="33" t="s">
        <v>2191</v>
      </c>
      <c r="C1583" s="32" t="s">
        <v>1</v>
      </c>
      <c r="D1583" s="32" t="s">
        <v>2975</v>
      </c>
      <c r="E1583" s="34">
        <f t="shared" si="131"/>
        <v>0.42</v>
      </c>
      <c r="F1583" s="35" t="s">
        <v>19</v>
      </c>
      <c r="G1583" s="34">
        <f t="shared" si="130"/>
        <v>110.9</v>
      </c>
      <c r="H1583" s="36">
        <f t="shared" si="127"/>
        <v>138.63</v>
      </c>
      <c r="I1583" s="36">
        <f t="shared" si="128"/>
        <v>58.22</v>
      </c>
      <c r="J1583" s="29" t="s">
        <v>3622</v>
      </c>
      <c r="K1583" s="37">
        <v>110.9</v>
      </c>
      <c r="M1583" s="38">
        <v>110.9</v>
      </c>
      <c r="N1583" s="39">
        <f t="shared" si="129"/>
        <v>0.25</v>
      </c>
      <c r="S1583" s="13">
        <v>0.42</v>
      </c>
    </row>
    <row r="1584" spans="1:19" ht="22.5" x14ac:dyDescent="0.25">
      <c r="A1584" s="32" t="s">
        <v>1630</v>
      </c>
      <c r="B1584" s="33" t="s">
        <v>2192</v>
      </c>
      <c r="C1584" s="32" t="s">
        <v>1</v>
      </c>
      <c r="D1584" s="32" t="s">
        <v>2976</v>
      </c>
      <c r="E1584" s="34">
        <f t="shared" si="131"/>
        <v>1.65</v>
      </c>
      <c r="F1584" s="35" t="s">
        <v>19</v>
      </c>
      <c r="G1584" s="34">
        <f t="shared" si="130"/>
        <v>57.43</v>
      </c>
      <c r="H1584" s="36">
        <f t="shared" si="127"/>
        <v>71.790000000000006</v>
      </c>
      <c r="I1584" s="36">
        <f t="shared" si="128"/>
        <v>118.45</v>
      </c>
      <c r="J1584" s="29" t="s">
        <v>3622</v>
      </c>
      <c r="K1584" s="37">
        <v>57.43</v>
      </c>
      <c r="M1584" s="38">
        <v>57.43</v>
      </c>
      <c r="N1584" s="39">
        <f t="shared" si="129"/>
        <v>0.25</v>
      </c>
      <c r="S1584" s="13">
        <v>1.65</v>
      </c>
    </row>
    <row r="1585" spans="1:19" ht="22.5" x14ac:dyDescent="0.25">
      <c r="A1585" s="32" t="s">
        <v>1631</v>
      </c>
      <c r="B1585" s="33" t="s">
        <v>2179</v>
      </c>
      <c r="C1585" s="32" t="s">
        <v>1</v>
      </c>
      <c r="D1585" s="32" t="s">
        <v>2963</v>
      </c>
      <c r="E1585" s="34">
        <f t="shared" si="131"/>
        <v>0.31</v>
      </c>
      <c r="F1585" s="35" t="s">
        <v>19</v>
      </c>
      <c r="G1585" s="34">
        <f t="shared" si="130"/>
        <v>867.92</v>
      </c>
      <c r="H1585" s="36">
        <f t="shared" si="127"/>
        <v>1084.9000000000001</v>
      </c>
      <c r="I1585" s="36">
        <f t="shared" si="128"/>
        <v>336.32</v>
      </c>
      <c r="J1585" s="29" t="s">
        <v>3622</v>
      </c>
      <c r="K1585" s="37">
        <v>867.92</v>
      </c>
      <c r="M1585" s="38">
        <v>867.92</v>
      </c>
      <c r="N1585" s="39">
        <f t="shared" si="129"/>
        <v>0.25</v>
      </c>
      <c r="S1585" s="13">
        <v>0.31</v>
      </c>
    </row>
    <row r="1586" spans="1:19" ht="22.5" x14ac:dyDescent="0.25">
      <c r="A1586" s="32" t="s">
        <v>1632</v>
      </c>
      <c r="B1586" s="33" t="s">
        <v>2178</v>
      </c>
      <c r="C1586" s="32" t="s">
        <v>1</v>
      </c>
      <c r="D1586" s="32" t="s">
        <v>2962</v>
      </c>
      <c r="E1586" s="34">
        <f t="shared" si="131"/>
        <v>6.29</v>
      </c>
      <c r="F1586" s="35" t="s">
        <v>18</v>
      </c>
      <c r="G1586" s="34">
        <f t="shared" si="130"/>
        <v>6.93</v>
      </c>
      <c r="H1586" s="36">
        <f t="shared" si="127"/>
        <v>8.66</v>
      </c>
      <c r="I1586" s="36">
        <f t="shared" si="128"/>
        <v>54.47</v>
      </c>
      <c r="J1586" s="29" t="s">
        <v>3622</v>
      </c>
      <c r="K1586" s="37">
        <v>6.93</v>
      </c>
      <c r="M1586" s="38">
        <v>6.93</v>
      </c>
      <c r="N1586" s="39">
        <f t="shared" si="129"/>
        <v>0.25</v>
      </c>
      <c r="S1586" s="13">
        <v>6.29</v>
      </c>
    </row>
    <row r="1587" spans="1:19" ht="22.5" x14ac:dyDescent="0.25">
      <c r="A1587" s="32" t="s">
        <v>1633</v>
      </c>
      <c r="B1587" s="33" t="s">
        <v>2193</v>
      </c>
      <c r="C1587" s="32" t="s">
        <v>1</v>
      </c>
      <c r="D1587" s="32" t="s">
        <v>2977</v>
      </c>
      <c r="E1587" s="34">
        <f t="shared" si="131"/>
        <v>34</v>
      </c>
      <c r="F1587" s="35" t="s">
        <v>23</v>
      </c>
      <c r="G1587" s="34">
        <f t="shared" si="130"/>
        <v>17.25</v>
      </c>
      <c r="H1587" s="36">
        <f t="shared" si="127"/>
        <v>21.56</v>
      </c>
      <c r="I1587" s="36">
        <f t="shared" si="128"/>
        <v>733.04</v>
      </c>
      <c r="J1587" s="29" t="s">
        <v>3622</v>
      </c>
      <c r="K1587" s="37">
        <v>17.25</v>
      </c>
      <c r="M1587" s="38">
        <v>17.25</v>
      </c>
      <c r="N1587" s="39">
        <f t="shared" si="129"/>
        <v>0.25</v>
      </c>
      <c r="S1587" s="13">
        <v>34</v>
      </c>
    </row>
    <row r="1588" spans="1:19" ht="22.5" x14ac:dyDescent="0.25">
      <c r="A1588" s="32" t="s">
        <v>1634</v>
      </c>
      <c r="B1588" s="33" t="s">
        <v>2196</v>
      </c>
      <c r="C1588" s="32" t="s">
        <v>1</v>
      </c>
      <c r="D1588" s="32" t="s">
        <v>2980</v>
      </c>
      <c r="E1588" s="34">
        <f t="shared" si="131"/>
        <v>123</v>
      </c>
      <c r="F1588" s="35" t="s">
        <v>23</v>
      </c>
      <c r="G1588" s="34">
        <f t="shared" si="130"/>
        <v>12.72</v>
      </c>
      <c r="H1588" s="36">
        <f t="shared" si="127"/>
        <v>15.9</v>
      </c>
      <c r="I1588" s="36">
        <f t="shared" si="128"/>
        <v>1955.7</v>
      </c>
      <c r="J1588" s="29" t="s">
        <v>3622</v>
      </c>
      <c r="K1588" s="37">
        <v>12.72</v>
      </c>
      <c r="M1588" s="38">
        <v>12.72</v>
      </c>
      <c r="N1588" s="39">
        <f t="shared" si="129"/>
        <v>0.25</v>
      </c>
      <c r="S1588" s="13">
        <v>123</v>
      </c>
    </row>
    <row r="1589" spans="1:19" ht="22.5" x14ac:dyDescent="0.25">
      <c r="A1589" s="32" t="s">
        <v>1635</v>
      </c>
      <c r="B1589" s="33" t="s">
        <v>2198</v>
      </c>
      <c r="C1589" s="32" t="s">
        <v>1</v>
      </c>
      <c r="D1589" s="32" t="s">
        <v>2982</v>
      </c>
      <c r="E1589" s="34">
        <f t="shared" si="131"/>
        <v>35</v>
      </c>
      <c r="F1589" s="35" t="s">
        <v>18</v>
      </c>
      <c r="G1589" s="34">
        <f t="shared" si="130"/>
        <v>71.78</v>
      </c>
      <c r="H1589" s="36">
        <f t="shared" si="127"/>
        <v>89.73</v>
      </c>
      <c r="I1589" s="36">
        <f t="shared" si="128"/>
        <v>3140.55</v>
      </c>
      <c r="J1589" s="29" t="s">
        <v>3622</v>
      </c>
      <c r="K1589" s="37">
        <v>71.78</v>
      </c>
      <c r="M1589" s="38">
        <v>71.78</v>
      </c>
      <c r="N1589" s="39">
        <f t="shared" si="129"/>
        <v>0.25</v>
      </c>
      <c r="S1589" s="13">
        <v>35</v>
      </c>
    </row>
    <row r="1590" spans="1:19" ht="22.5" x14ac:dyDescent="0.25">
      <c r="A1590" s="32" t="s">
        <v>1636</v>
      </c>
      <c r="B1590" s="33" t="s">
        <v>2186</v>
      </c>
      <c r="C1590" s="32" t="s">
        <v>1</v>
      </c>
      <c r="D1590" s="32" t="s">
        <v>2970</v>
      </c>
      <c r="E1590" s="34">
        <f t="shared" si="131"/>
        <v>2.2000000000000002</v>
      </c>
      <c r="F1590" s="35" t="s">
        <v>19</v>
      </c>
      <c r="G1590" s="34">
        <f t="shared" si="130"/>
        <v>826.87</v>
      </c>
      <c r="H1590" s="36">
        <f t="shared" si="127"/>
        <v>1033.5899999999999</v>
      </c>
      <c r="I1590" s="36">
        <f t="shared" si="128"/>
        <v>2273.9</v>
      </c>
      <c r="J1590" s="29" t="s">
        <v>3622</v>
      </c>
      <c r="K1590" s="37">
        <v>826.87</v>
      </c>
      <c r="M1590" s="38">
        <v>826.87</v>
      </c>
      <c r="N1590" s="39">
        <f t="shared" si="129"/>
        <v>0.25</v>
      </c>
      <c r="S1590" s="13">
        <v>2.2000000000000002</v>
      </c>
    </row>
    <row r="1591" spans="1:19" ht="33.75" x14ac:dyDescent="0.25">
      <c r="A1591" s="32" t="s">
        <v>1637</v>
      </c>
      <c r="B1591" s="33" t="s">
        <v>2188</v>
      </c>
      <c r="C1591" s="32" t="s">
        <v>1</v>
      </c>
      <c r="D1591" s="32" t="s">
        <v>2972</v>
      </c>
      <c r="E1591" s="34">
        <f t="shared" si="131"/>
        <v>2.7</v>
      </c>
      <c r="F1591" s="35" t="s">
        <v>19</v>
      </c>
      <c r="G1591" s="34">
        <f t="shared" si="130"/>
        <v>7.25</v>
      </c>
      <c r="H1591" s="36">
        <f t="shared" si="127"/>
        <v>9.06</v>
      </c>
      <c r="I1591" s="36">
        <f t="shared" si="128"/>
        <v>24.46</v>
      </c>
      <c r="J1591" s="29" t="s">
        <v>3622</v>
      </c>
      <c r="K1591" s="37">
        <v>7.25</v>
      </c>
      <c r="M1591" s="38">
        <v>7.25</v>
      </c>
      <c r="N1591" s="39">
        <f t="shared" si="129"/>
        <v>0.25</v>
      </c>
      <c r="S1591" s="13">
        <v>2.7</v>
      </c>
    </row>
    <row r="1592" spans="1:19" ht="22.5" x14ac:dyDescent="0.25">
      <c r="A1592" s="32" t="s">
        <v>1638</v>
      </c>
      <c r="B1592" s="33" t="s">
        <v>2189</v>
      </c>
      <c r="C1592" s="32" t="s">
        <v>1</v>
      </c>
      <c r="D1592" s="32" t="s">
        <v>2973</v>
      </c>
      <c r="E1592" s="34">
        <f t="shared" si="131"/>
        <v>80.900000000000006</v>
      </c>
      <c r="F1592" s="35" t="s">
        <v>20</v>
      </c>
      <c r="G1592" s="34">
        <f t="shared" si="130"/>
        <v>2.58</v>
      </c>
      <c r="H1592" s="36">
        <f t="shared" si="127"/>
        <v>3.23</v>
      </c>
      <c r="I1592" s="36">
        <f t="shared" si="128"/>
        <v>261.31</v>
      </c>
      <c r="J1592" s="29" t="s">
        <v>3622</v>
      </c>
      <c r="K1592" s="37">
        <v>2.58</v>
      </c>
      <c r="M1592" s="38">
        <v>2.58</v>
      </c>
      <c r="N1592" s="39">
        <f t="shared" si="129"/>
        <v>0.252</v>
      </c>
      <c r="S1592" s="13">
        <v>80.900000000000006</v>
      </c>
    </row>
    <row r="1593" spans="1:19" ht="22.5" customHeight="1" x14ac:dyDescent="0.25">
      <c r="A1593" s="32" t="s">
        <v>1639</v>
      </c>
      <c r="B1593" s="33" t="s">
        <v>2190</v>
      </c>
      <c r="C1593" s="32" t="s">
        <v>1</v>
      </c>
      <c r="D1593" s="32" t="s">
        <v>2974</v>
      </c>
      <c r="E1593" s="34">
        <f t="shared" si="131"/>
        <v>41.29</v>
      </c>
      <c r="F1593" s="35" t="s">
        <v>18</v>
      </c>
      <c r="G1593" s="34">
        <f t="shared" si="130"/>
        <v>42.85</v>
      </c>
      <c r="H1593" s="36">
        <f t="shared" si="127"/>
        <v>53.56</v>
      </c>
      <c r="I1593" s="36">
        <f t="shared" si="128"/>
        <v>2211.4899999999998</v>
      </c>
      <c r="J1593" s="29" t="s">
        <v>3622</v>
      </c>
      <c r="K1593" s="37">
        <v>42.85</v>
      </c>
      <c r="M1593" s="38">
        <v>42.85</v>
      </c>
      <c r="N1593" s="39">
        <f t="shared" si="129"/>
        <v>0.25</v>
      </c>
      <c r="S1593" s="13">
        <v>41.29</v>
      </c>
    </row>
    <row r="1594" spans="1:19" ht="33.75" x14ac:dyDescent="0.25">
      <c r="A1594" s="32" t="s">
        <v>1640</v>
      </c>
      <c r="B1594" s="33" t="s">
        <v>2199</v>
      </c>
      <c r="C1594" s="32" t="s">
        <v>1</v>
      </c>
      <c r="D1594" s="32" t="s">
        <v>2983</v>
      </c>
      <c r="E1594" s="34">
        <f t="shared" si="131"/>
        <v>27</v>
      </c>
      <c r="F1594" s="35" t="s">
        <v>18</v>
      </c>
      <c r="G1594" s="34">
        <f t="shared" si="130"/>
        <v>66.349999999999994</v>
      </c>
      <c r="H1594" s="36">
        <f t="shared" si="127"/>
        <v>82.94</v>
      </c>
      <c r="I1594" s="36">
        <f t="shared" si="128"/>
        <v>2239.38</v>
      </c>
      <c r="J1594" s="29" t="s">
        <v>3622</v>
      </c>
      <c r="K1594" s="37">
        <v>66.349999999999994</v>
      </c>
      <c r="M1594" s="38">
        <v>66.349999999999994</v>
      </c>
      <c r="N1594" s="39">
        <f t="shared" si="129"/>
        <v>0.25</v>
      </c>
      <c r="S1594" s="13">
        <v>27</v>
      </c>
    </row>
    <row r="1595" spans="1:19" ht="22.5" x14ac:dyDescent="0.25">
      <c r="A1595" s="32" t="s">
        <v>1641</v>
      </c>
      <c r="B1595" s="33" t="s">
        <v>2200</v>
      </c>
      <c r="C1595" s="32" t="s">
        <v>1</v>
      </c>
      <c r="D1595" s="32" t="s">
        <v>2984</v>
      </c>
      <c r="E1595" s="34">
        <f t="shared" si="131"/>
        <v>36</v>
      </c>
      <c r="F1595" s="35" t="s">
        <v>23</v>
      </c>
      <c r="G1595" s="34">
        <f t="shared" si="130"/>
        <v>14.32</v>
      </c>
      <c r="H1595" s="36">
        <f t="shared" si="127"/>
        <v>17.899999999999999</v>
      </c>
      <c r="I1595" s="36">
        <f t="shared" si="128"/>
        <v>644.4</v>
      </c>
      <c r="J1595" s="29" t="s">
        <v>3622</v>
      </c>
      <c r="K1595" s="37">
        <v>14.32</v>
      </c>
      <c r="M1595" s="38">
        <v>14.32</v>
      </c>
      <c r="N1595" s="39">
        <f t="shared" si="129"/>
        <v>0.25</v>
      </c>
      <c r="S1595" s="13">
        <v>36</v>
      </c>
    </row>
    <row r="1596" spans="1:19" ht="22.5" x14ac:dyDescent="0.25">
      <c r="A1596" s="32" t="s">
        <v>1642</v>
      </c>
      <c r="B1596" s="33" t="s">
        <v>2202</v>
      </c>
      <c r="C1596" s="32" t="s">
        <v>1</v>
      </c>
      <c r="D1596" s="32" t="s">
        <v>2986</v>
      </c>
      <c r="E1596" s="34">
        <f t="shared" si="131"/>
        <v>84</v>
      </c>
      <c r="F1596" s="35" t="s">
        <v>23</v>
      </c>
      <c r="G1596" s="34">
        <f t="shared" si="130"/>
        <v>10.85</v>
      </c>
      <c r="H1596" s="36">
        <f t="shared" si="127"/>
        <v>13.56</v>
      </c>
      <c r="I1596" s="36">
        <f t="shared" si="128"/>
        <v>1139.04</v>
      </c>
      <c r="J1596" s="29" t="s">
        <v>3622</v>
      </c>
      <c r="K1596" s="37">
        <v>10.85</v>
      </c>
      <c r="M1596" s="38">
        <v>10.85</v>
      </c>
      <c r="N1596" s="39">
        <f t="shared" si="129"/>
        <v>0.25</v>
      </c>
      <c r="S1596" s="13">
        <v>84</v>
      </c>
    </row>
    <row r="1597" spans="1:19" ht="22.5" x14ac:dyDescent="0.25">
      <c r="A1597" s="32" t="s">
        <v>1643</v>
      </c>
      <c r="B1597" s="33" t="s">
        <v>2205</v>
      </c>
      <c r="C1597" s="32" t="s">
        <v>2930</v>
      </c>
      <c r="D1597" s="32" t="s">
        <v>2989</v>
      </c>
      <c r="E1597" s="34">
        <f t="shared" si="131"/>
        <v>1.3</v>
      </c>
      <c r="F1597" s="35" t="s">
        <v>19</v>
      </c>
      <c r="G1597" s="34">
        <f t="shared" si="130"/>
        <v>732.85</v>
      </c>
      <c r="H1597" s="36">
        <f t="shared" si="127"/>
        <v>916.06</v>
      </c>
      <c r="I1597" s="36">
        <f t="shared" si="128"/>
        <v>1190.8800000000001</v>
      </c>
      <c r="J1597" s="29" t="s">
        <v>3622</v>
      </c>
      <c r="K1597" s="37">
        <v>732.85</v>
      </c>
      <c r="M1597" s="38">
        <v>732.85</v>
      </c>
      <c r="N1597" s="39">
        <f t="shared" si="129"/>
        <v>0.25</v>
      </c>
      <c r="S1597" s="13">
        <v>1.3</v>
      </c>
    </row>
    <row r="1598" spans="1:19" ht="22.5" x14ac:dyDescent="0.25">
      <c r="A1598" s="32" t="s">
        <v>1644</v>
      </c>
      <c r="B1598" s="33" t="s">
        <v>2206</v>
      </c>
      <c r="C1598" s="32" t="s">
        <v>1</v>
      </c>
      <c r="D1598" s="32" t="s">
        <v>2990</v>
      </c>
      <c r="E1598" s="34">
        <f t="shared" si="131"/>
        <v>27</v>
      </c>
      <c r="F1598" s="35" t="s">
        <v>18</v>
      </c>
      <c r="G1598" s="34">
        <f t="shared" si="130"/>
        <v>122.18</v>
      </c>
      <c r="H1598" s="36">
        <f t="shared" si="127"/>
        <v>152.72999999999999</v>
      </c>
      <c r="I1598" s="36">
        <f t="shared" si="128"/>
        <v>4123.71</v>
      </c>
      <c r="J1598" s="29" t="s">
        <v>3622</v>
      </c>
      <c r="K1598" s="37">
        <v>122.18</v>
      </c>
      <c r="M1598" s="38">
        <v>122.18</v>
      </c>
      <c r="N1598" s="39">
        <f t="shared" si="129"/>
        <v>0.25</v>
      </c>
      <c r="S1598" s="13">
        <v>27</v>
      </c>
    </row>
    <row r="1599" spans="1:19" ht="22.5" x14ac:dyDescent="0.25">
      <c r="A1599" s="32" t="s">
        <v>1645</v>
      </c>
      <c r="B1599" s="33" t="s">
        <v>2200</v>
      </c>
      <c r="C1599" s="32" t="s">
        <v>1</v>
      </c>
      <c r="D1599" s="32" t="s">
        <v>2984</v>
      </c>
      <c r="E1599" s="34">
        <f t="shared" si="131"/>
        <v>34</v>
      </c>
      <c r="F1599" s="35" t="s">
        <v>23</v>
      </c>
      <c r="G1599" s="34">
        <f t="shared" si="130"/>
        <v>14.32</v>
      </c>
      <c r="H1599" s="36">
        <f t="shared" si="127"/>
        <v>17.899999999999999</v>
      </c>
      <c r="I1599" s="36">
        <f t="shared" si="128"/>
        <v>608.6</v>
      </c>
      <c r="J1599" s="29" t="s">
        <v>3622</v>
      </c>
      <c r="K1599" s="37">
        <v>14.32</v>
      </c>
      <c r="M1599" s="38">
        <v>14.32</v>
      </c>
      <c r="N1599" s="39">
        <f t="shared" si="129"/>
        <v>0.25</v>
      </c>
      <c r="S1599" s="13">
        <v>34</v>
      </c>
    </row>
    <row r="1600" spans="1:19" ht="22.5" x14ac:dyDescent="0.25">
      <c r="A1600" s="32" t="s">
        <v>1646</v>
      </c>
      <c r="B1600" s="33" t="s">
        <v>2207</v>
      </c>
      <c r="C1600" s="32" t="s">
        <v>1</v>
      </c>
      <c r="D1600" s="32" t="s">
        <v>2991</v>
      </c>
      <c r="E1600" s="34">
        <f t="shared" si="131"/>
        <v>24</v>
      </c>
      <c r="F1600" s="35" t="s">
        <v>23</v>
      </c>
      <c r="G1600" s="34">
        <f t="shared" si="130"/>
        <v>12.26</v>
      </c>
      <c r="H1600" s="36">
        <f t="shared" si="127"/>
        <v>15.33</v>
      </c>
      <c r="I1600" s="36">
        <f t="shared" si="128"/>
        <v>367.92</v>
      </c>
      <c r="J1600" s="29" t="s">
        <v>3622</v>
      </c>
      <c r="K1600" s="37">
        <v>12.26</v>
      </c>
      <c r="M1600" s="38">
        <v>12.26</v>
      </c>
      <c r="N1600" s="39">
        <f t="shared" si="129"/>
        <v>0.25</v>
      </c>
      <c r="S1600" s="13">
        <v>24</v>
      </c>
    </row>
    <row r="1601" spans="1:19" ht="22.5" x14ac:dyDescent="0.25">
      <c r="A1601" s="32" t="s">
        <v>1647</v>
      </c>
      <c r="B1601" s="33" t="s">
        <v>2202</v>
      </c>
      <c r="C1601" s="32" t="s">
        <v>1</v>
      </c>
      <c r="D1601" s="32" t="s">
        <v>2986</v>
      </c>
      <c r="E1601" s="34">
        <f t="shared" si="131"/>
        <v>88</v>
      </c>
      <c r="F1601" s="35" t="s">
        <v>23</v>
      </c>
      <c r="G1601" s="34">
        <f t="shared" si="130"/>
        <v>10.85</v>
      </c>
      <c r="H1601" s="36">
        <f t="shared" si="127"/>
        <v>13.56</v>
      </c>
      <c r="I1601" s="36">
        <f t="shared" si="128"/>
        <v>1193.28</v>
      </c>
      <c r="J1601" s="29" t="s">
        <v>3622</v>
      </c>
      <c r="K1601" s="37">
        <v>10.85</v>
      </c>
      <c r="M1601" s="38">
        <v>10.85</v>
      </c>
      <c r="N1601" s="39">
        <f t="shared" si="129"/>
        <v>0.25</v>
      </c>
      <c r="S1601" s="13">
        <v>88</v>
      </c>
    </row>
    <row r="1602" spans="1:19" ht="22.5" x14ac:dyDescent="0.25">
      <c r="A1602" s="32" t="s">
        <v>1648</v>
      </c>
      <c r="B1602" s="33" t="s">
        <v>2205</v>
      </c>
      <c r="C1602" s="32" t="s">
        <v>2930</v>
      </c>
      <c r="D1602" s="32" t="s">
        <v>2989</v>
      </c>
      <c r="E1602" s="34">
        <f t="shared" si="131"/>
        <v>2.2000000000000002</v>
      </c>
      <c r="F1602" s="35" t="s">
        <v>19</v>
      </c>
      <c r="G1602" s="34">
        <f t="shared" si="130"/>
        <v>732.85</v>
      </c>
      <c r="H1602" s="36">
        <f t="shared" si="127"/>
        <v>916.06</v>
      </c>
      <c r="I1602" s="36">
        <f t="shared" si="128"/>
        <v>2015.33</v>
      </c>
      <c r="J1602" s="29" t="s">
        <v>3622</v>
      </c>
      <c r="K1602" s="37">
        <v>732.85</v>
      </c>
      <c r="M1602" s="38">
        <v>732.85</v>
      </c>
      <c r="N1602" s="39">
        <f t="shared" si="129"/>
        <v>0.25</v>
      </c>
      <c r="S1602" s="13">
        <v>2.2000000000000002</v>
      </c>
    </row>
    <row r="1603" spans="1:19" ht="22.5" x14ac:dyDescent="0.25">
      <c r="A1603" s="32" t="s">
        <v>1649</v>
      </c>
      <c r="B1603" s="33" t="s">
        <v>2210</v>
      </c>
      <c r="C1603" s="32" t="s">
        <v>1</v>
      </c>
      <c r="D1603" s="32" t="s">
        <v>2994</v>
      </c>
      <c r="E1603" s="34">
        <f t="shared" si="131"/>
        <v>11</v>
      </c>
      <c r="F1603" s="35" t="s">
        <v>23</v>
      </c>
      <c r="G1603" s="34">
        <f t="shared" si="130"/>
        <v>13.7</v>
      </c>
      <c r="H1603" s="36">
        <f t="shared" ref="H1603:H1666" si="132">ROUND(G1603*(1+I$5),2)</f>
        <v>17.13</v>
      </c>
      <c r="I1603" s="36">
        <f t="shared" si="128"/>
        <v>188.43</v>
      </c>
      <c r="J1603" s="29" t="s">
        <v>3622</v>
      </c>
      <c r="K1603" s="37">
        <v>13.7</v>
      </c>
      <c r="M1603" s="38">
        <v>13.7</v>
      </c>
      <c r="N1603" s="39">
        <f t="shared" si="129"/>
        <v>0.25</v>
      </c>
      <c r="S1603" s="13">
        <v>11</v>
      </c>
    </row>
    <row r="1604" spans="1:19" ht="22.5" x14ac:dyDescent="0.25">
      <c r="A1604" s="32" t="s">
        <v>1650</v>
      </c>
      <c r="B1604" s="33" t="s">
        <v>2214</v>
      </c>
      <c r="C1604" s="32" t="s">
        <v>1</v>
      </c>
      <c r="D1604" s="32" t="s">
        <v>2998</v>
      </c>
      <c r="E1604" s="34">
        <f t="shared" si="131"/>
        <v>13</v>
      </c>
      <c r="F1604" s="35" t="s">
        <v>23</v>
      </c>
      <c r="G1604" s="34">
        <f t="shared" si="130"/>
        <v>12.65</v>
      </c>
      <c r="H1604" s="36">
        <f t="shared" si="132"/>
        <v>15.81</v>
      </c>
      <c r="I1604" s="36">
        <f t="shared" si="128"/>
        <v>205.53</v>
      </c>
      <c r="J1604" s="29" t="s">
        <v>3622</v>
      </c>
      <c r="K1604" s="37">
        <v>12.65</v>
      </c>
      <c r="M1604" s="38">
        <v>12.65</v>
      </c>
      <c r="N1604" s="39">
        <f t="shared" si="129"/>
        <v>0.25</v>
      </c>
      <c r="S1604" s="13">
        <v>13</v>
      </c>
    </row>
    <row r="1605" spans="1:19" ht="22.5" x14ac:dyDescent="0.25">
      <c r="A1605" s="32" t="s">
        <v>1651</v>
      </c>
      <c r="B1605" s="33" t="s">
        <v>2211</v>
      </c>
      <c r="C1605" s="32" t="s">
        <v>1</v>
      </c>
      <c r="D1605" s="32" t="s">
        <v>2995</v>
      </c>
      <c r="E1605" s="34">
        <f t="shared" si="131"/>
        <v>66</v>
      </c>
      <c r="F1605" s="35" t="s">
        <v>23</v>
      </c>
      <c r="G1605" s="34">
        <f t="shared" si="130"/>
        <v>17.46</v>
      </c>
      <c r="H1605" s="36">
        <f t="shared" si="132"/>
        <v>21.83</v>
      </c>
      <c r="I1605" s="36">
        <f t="shared" si="128"/>
        <v>1440.78</v>
      </c>
      <c r="J1605" s="29" t="s">
        <v>3622</v>
      </c>
      <c r="K1605" s="37">
        <v>17.46</v>
      </c>
      <c r="M1605" s="38">
        <v>17.46</v>
      </c>
      <c r="N1605" s="39">
        <f t="shared" si="129"/>
        <v>0.25</v>
      </c>
      <c r="S1605" s="13">
        <v>66</v>
      </c>
    </row>
    <row r="1606" spans="1:19" ht="22.5" x14ac:dyDescent="0.25">
      <c r="A1606" s="32" t="s">
        <v>1652</v>
      </c>
      <c r="B1606" s="33" t="s">
        <v>2212</v>
      </c>
      <c r="C1606" s="32" t="s">
        <v>1</v>
      </c>
      <c r="D1606" s="32" t="s">
        <v>2996</v>
      </c>
      <c r="E1606" s="34">
        <f t="shared" si="131"/>
        <v>61</v>
      </c>
      <c r="F1606" s="35" t="s">
        <v>23</v>
      </c>
      <c r="G1606" s="34">
        <f t="shared" si="130"/>
        <v>15.86</v>
      </c>
      <c r="H1606" s="36">
        <f t="shared" si="132"/>
        <v>19.829999999999998</v>
      </c>
      <c r="I1606" s="36">
        <f t="shared" si="128"/>
        <v>1209.6300000000001</v>
      </c>
      <c r="J1606" s="29" t="s">
        <v>3622</v>
      </c>
      <c r="K1606" s="37">
        <v>15.86</v>
      </c>
      <c r="M1606" s="38">
        <v>15.86</v>
      </c>
      <c r="N1606" s="39">
        <f t="shared" si="129"/>
        <v>0.25</v>
      </c>
      <c r="S1606" s="13">
        <v>61</v>
      </c>
    </row>
    <row r="1607" spans="1:19" ht="22.5" x14ac:dyDescent="0.25">
      <c r="A1607" s="32" t="s">
        <v>1653</v>
      </c>
      <c r="B1607" s="33" t="s">
        <v>2213</v>
      </c>
      <c r="C1607" s="32" t="s">
        <v>1</v>
      </c>
      <c r="D1607" s="32" t="s">
        <v>2997</v>
      </c>
      <c r="E1607" s="34">
        <f t="shared" si="131"/>
        <v>82</v>
      </c>
      <c r="F1607" s="35" t="s">
        <v>22</v>
      </c>
      <c r="G1607" s="34">
        <f t="shared" si="130"/>
        <v>18.97</v>
      </c>
      <c r="H1607" s="36">
        <f t="shared" si="132"/>
        <v>23.71</v>
      </c>
      <c r="I1607" s="36">
        <f t="shared" si="128"/>
        <v>1944.22</v>
      </c>
      <c r="J1607" s="29" t="s">
        <v>3622</v>
      </c>
      <c r="K1607" s="37">
        <v>18.97</v>
      </c>
      <c r="M1607" s="38">
        <v>18.97</v>
      </c>
      <c r="N1607" s="39">
        <f t="shared" si="129"/>
        <v>0.25</v>
      </c>
      <c r="S1607" s="13">
        <v>82</v>
      </c>
    </row>
    <row r="1608" spans="1:19" ht="22.5" x14ac:dyDescent="0.25">
      <c r="A1608" s="32" t="s">
        <v>1654</v>
      </c>
      <c r="B1608" s="33" t="s">
        <v>2205</v>
      </c>
      <c r="C1608" s="32" t="s">
        <v>2930</v>
      </c>
      <c r="D1608" s="32" t="s">
        <v>2989</v>
      </c>
      <c r="E1608" s="34">
        <f t="shared" si="131"/>
        <v>2.2999999999999998</v>
      </c>
      <c r="F1608" s="35" t="s">
        <v>19</v>
      </c>
      <c r="G1608" s="34">
        <f t="shared" si="130"/>
        <v>732.85</v>
      </c>
      <c r="H1608" s="36">
        <f t="shared" si="132"/>
        <v>916.06</v>
      </c>
      <c r="I1608" s="36">
        <f t="shared" si="128"/>
        <v>2106.94</v>
      </c>
      <c r="J1608" s="29" t="s">
        <v>3622</v>
      </c>
      <c r="K1608" s="37">
        <v>732.85</v>
      </c>
      <c r="M1608" s="38">
        <v>732.85</v>
      </c>
      <c r="N1608" s="39">
        <f t="shared" si="129"/>
        <v>0.25</v>
      </c>
      <c r="S1608" s="13">
        <v>2.2999999999999998</v>
      </c>
    </row>
    <row r="1609" spans="1:19" ht="22.5" x14ac:dyDescent="0.25">
      <c r="A1609" s="32" t="s">
        <v>1655</v>
      </c>
      <c r="B1609" s="33" t="s">
        <v>2499</v>
      </c>
      <c r="C1609" s="32" t="s">
        <v>1</v>
      </c>
      <c r="D1609" s="32" t="s">
        <v>3281</v>
      </c>
      <c r="E1609" s="34">
        <f t="shared" si="131"/>
        <v>2</v>
      </c>
      <c r="F1609" s="35" t="s">
        <v>18</v>
      </c>
      <c r="G1609" s="34">
        <f t="shared" si="130"/>
        <v>42.35</v>
      </c>
      <c r="H1609" s="36">
        <f t="shared" si="132"/>
        <v>52.94</v>
      </c>
      <c r="I1609" s="36">
        <f t="shared" si="128"/>
        <v>105.88</v>
      </c>
      <c r="J1609" s="29" t="s">
        <v>3622</v>
      </c>
      <c r="K1609" s="37">
        <v>42.35</v>
      </c>
      <c r="M1609" s="38">
        <v>42.35</v>
      </c>
      <c r="N1609" s="39">
        <f t="shared" si="129"/>
        <v>0.25</v>
      </c>
      <c r="S1609" s="13">
        <v>2</v>
      </c>
    </row>
    <row r="1610" spans="1:19" ht="22.5" x14ac:dyDescent="0.25">
      <c r="A1610" s="32" t="s">
        <v>1656</v>
      </c>
      <c r="B1610" s="33" t="s">
        <v>2743</v>
      </c>
      <c r="C1610" s="32" t="s">
        <v>1</v>
      </c>
      <c r="D1610" s="32" t="s">
        <v>3520</v>
      </c>
      <c r="E1610" s="34">
        <f t="shared" si="131"/>
        <v>0.3</v>
      </c>
      <c r="F1610" s="35" t="s">
        <v>18</v>
      </c>
      <c r="G1610" s="34">
        <f t="shared" si="130"/>
        <v>40.04</v>
      </c>
      <c r="H1610" s="36">
        <f t="shared" si="132"/>
        <v>50.05</v>
      </c>
      <c r="I1610" s="36">
        <f t="shared" si="128"/>
        <v>15.02</v>
      </c>
      <c r="J1610" s="29" t="s">
        <v>3622</v>
      </c>
      <c r="K1610" s="37">
        <v>40.04</v>
      </c>
      <c r="M1610" s="38">
        <v>40.04</v>
      </c>
      <c r="N1610" s="39">
        <f t="shared" si="129"/>
        <v>0.25</v>
      </c>
      <c r="S1610" s="13">
        <v>0.3</v>
      </c>
    </row>
    <row r="1611" spans="1:19" ht="22.5" x14ac:dyDescent="0.25">
      <c r="A1611" s="32" t="s">
        <v>1657</v>
      </c>
      <c r="B1611" s="33" t="s">
        <v>2638</v>
      </c>
      <c r="C1611" s="32" t="s">
        <v>1</v>
      </c>
      <c r="D1611" s="32" t="s">
        <v>3416</v>
      </c>
      <c r="E1611" s="34">
        <f t="shared" si="131"/>
        <v>6</v>
      </c>
      <c r="F1611" s="35" t="s">
        <v>18</v>
      </c>
      <c r="G1611" s="34">
        <f t="shared" si="130"/>
        <v>3.58</v>
      </c>
      <c r="H1611" s="36">
        <f t="shared" si="132"/>
        <v>4.4800000000000004</v>
      </c>
      <c r="I1611" s="36">
        <f t="shared" si="128"/>
        <v>26.88</v>
      </c>
      <c r="J1611" s="29" t="s">
        <v>3622</v>
      </c>
      <c r="K1611" s="37">
        <v>3.58</v>
      </c>
      <c r="M1611" s="38">
        <v>3.58</v>
      </c>
      <c r="N1611" s="39">
        <f t="shared" si="129"/>
        <v>0.25099999999999989</v>
      </c>
      <c r="S1611" s="13">
        <v>6</v>
      </c>
    </row>
    <row r="1612" spans="1:19" ht="22.5" x14ac:dyDescent="0.25">
      <c r="A1612" s="32" t="s">
        <v>1658</v>
      </c>
      <c r="B1612" s="33" t="s">
        <v>2214</v>
      </c>
      <c r="C1612" s="32" t="s">
        <v>1</v>
      </c>
      <c r="D1612" s="32" t="s">
        <v>2998</v>
      </c>
      <c r="E1612" s="34">
        <f t="shared" si="131"/>
        <v>38</v>
      </c>
      <c r="F1612" s="35" t="s">
        <v>23</v>
      </c>
      <c r="G1612" s="34">
        <f t="shared" si="130"/>
        <v>12.65</v>
      </c>
      <c r="H1612" s="36">
        <f t="shared" si="132"/>
        <v>15.81</v>
      </c>
      <c r="I1612" s="36">
        <f t="shared" si="128"/>
        <v>600.78</v>
      </c>
      <c r="J1612" s="29" t="s">
        <v>3622</v>
      </c>
      <c r="K1612" s="37">
        <v>12.65</v>
      </c>
      <c r="M1612" s="38">
        <v>12.65</v>
      </c>
      <c r="N1612" s="39">
        <f t="shared" si="129"/>
        <v>0.25</v>
      </c>
      <c r="S1612" s="13">
        <v>38</v>
      </c>
    </row>
    <row r="1613" spans="1:19" ht="22.5" x14ac:dyDescent="0.25">
      <c r="A1613" s="32" t="s">
        <v>1659</v>
      </c>
      <c r="B1613" s="33" t="s">
        <v>2244</v>
      </c>
      <c r="C1613" s="32" t="s">
        <v>1</v>
      </c>
      <c r="D1613" s="32" t="s">
        <v>3028</v>
      </c>
      <c r="E1613" s="34">
        <f t="shared" si="131"/>
        <v>6</v>
      </c>
      <c r="F1613" s="35" t="s">
        <v>18</v>
      </c>
      <c r="G1613" s="34">
        <f t="shared" si="130"/>
        <v>120.36</v>
      </c>
      <c r="H1613" s="36">
        <f t="shared" si="132"/>
        <v>150.44999999999999</v>
      </c>
      <c r="I1613" s="36">
        <f t="shared" ref="I1613:I1676" si="133">ROUND(E1613*H1613,2)</f>
        <v>902.7</v>
      </c>
      <c r="J1613" s="29" t="s">
        <v>3622</v>
      </c>
      <c r="K1613" s="37">
        <v>120.36</v>
      </c>
      <c r="M1613" s="38">
        <v>120.36</v>
      </c>
      <c r="N1613" s="39">
        <f t="shared" ref="N1613:N1676" si="134">ROUND(H1613/G1613,3)-1</f>
        <v>0.25</v>
      </c>
      <c r="S1613" s="13">
        <v>6</v>
      </c>
    </row>
    <row r="1614" spans="1:19" ht="22.5" x14ac:dyDescent="0.25">
      <c r="A1614" s="32" t="s">
        <v>1660</v>
      </c>
      <c r="B1614" s="33" t="s">
        <v>2205</v>
      </c>
      <c r="C1614" s="32" t="s">
        <v>2930</v>
      </c>
      <c r="D1614" s="32" t="s">
        <v>2989</v>
      </c>
      <c r="E1614" s="34">
        <f t="shared" si="131"/>
        <v>0.6</v>
      </c>
      <c r="F1614" s="35" t="s">
        <v>19</v>
      </c>
      <c r="G1614" s="34">
        <f t="shared" si="130"/>
        <v>732.85</v>
      </c>
      <c r="H1614" s="36">
        <f t="shared" si="132"/>
        <v>916.06</v>
      </c>
      <c r="I1614" s="36">
        <f t="shared" si="133"/>
        <v>549.64</v>
      </c>
      <c r="J1614" s="29" t="s">
        <v>3622</v>
      </c>
      <c r="K1614" s="37">
        <v>732.85</v>
      </c>
      <c r="M1614" s="38">
        <v>732.85</v>
      </c>
      <c r="N1614" s="39">
        <f t="shared" si="134"/>
        <v>0.25</v>
      </c>
      <c r="S1614" s="13">
        <v>0.6</v>
      </c>
    </row>
    <row r="1615" spans="1:19" ht="33.75" x14ac:dyDescent="0.25">
      <c r="A1615" s="32" t="s">
        <v>1661</v>
      </c>
      <c r="B1615" s="33" t="s">
        <v>2216</v>
      </c>
      <c r="C1615" s="32" t="s">
        <v>1</v>
      </c>
      <c r="D1615" s="32" t="s">
        <v>3000</v>
      </c>
      <c r="E1615" s="34">
        <f t="shared" si="131"/>
        <v>106.01</v>
      </c>
      <c r="F1615" s="35" t="s">
        <v>18</v>
      </c>
      <c r="G1615" s="34">
        <f t="shared" si="130"/>
        <v>98.08</v>
      </c>
      <c r="H1615" s="36">
        <f t="shared" si="132"/>
        <v>122.6</v>
      </c>
      <c r="I1615" s="36">
        <f t="shared" si="133"/>
        <v>12996.83</v>
      </c>
      <c r="J1615" s="29" t="s">
        <v>3622</v>
      </c>
      <c r="K1615" s="37">
        <v>98.08</v>
      </c>
      <c r="M1615" s="38">
        <v>98.08</v>
      </c>
      <c r="N1615" s="39">
        <f t="shared" si="134"/>
        <v>0.25</v>
      </c>
      <c r="S1615" s="13">
        <v>106.01</v>
      </c>
    </row>
    <row r="1616" spans="1:19" x14ac:dyDescent="0.25">
      <c r="A1616" s="32" t="s">
        <v>1662</v>
      </c>
      <c r="B1616" s="33" t="s">
        <v>2710</v>
      </c>
      <c r="C1616" s="32" t="s">
        <v>2930</v>
      </c>
      <c r="D1616" s="32" t="s">
        <v>3488</v>
      </c>
      <c r="E1616" s="34">
        <f t="shared" si="131"/>
        <v>14.72</v>
      </c>
      <c r="F1616" s="35" t="s">
        <v>18</v>
      </c>
      <c r="G1616" s="34">
        <f t="shared" si="130"/>
        <v>119</v>
      </c>
      <c r="H1616" s="36">
        <f t="shared" si="132"/>
        <v>148.75</v>
      </c>
      <c r="I1616" s="36">
        <f t="shared" si="133"/>
        <v>2189.6</v>
      </c>
      <c r="J1616" s="29" t="s">
        <v>3622</v>
      </c>
      <c r="K1616" s="37">
        <v>119</v>
      </c>
      <c r="M1616" s="38">
        <v>119</v>
      </c>
      <c r="N1616" s="39">
        <f t="shared" si="134"/>
        <v>0.25</v>
      </c>
      <c r="S1616" s="13">
        <v>14.72</v>
      </c>
    </row>
    <row r="1617" spans="1:19" ht="22.5" x14ac:dyDescent="0.25">
      <c r="A1617" s="32" t="s">
        <v>1663</v>
      </c>
      <c r="B1617" s="33" t="s">
        <v>2221</v>
      </c>
      <c r="C1617" s="32" t="s">
        <v>1</v>
      </c>
      <c r="D1617" s="32" t="s">
        <v>3005</v>
      </c>
      <c r="E1617" s="34">
        <f t="shared" si="131"/>
        <v>38.700000000000003</v>
      </c>
      <c r="F1617" s="35" t="s">
        <v>18</v>
      </c>
      <c r="G1617" s="34">
        <f t="shared" si="130"/>
        <v>113.4</v>
      </c>
      <c r="H1617" s="36">
        <f t="shared" si="132"/>
        <v>141.75</v>
      </c>
      <c r="I1617" s="36">
        <f t="shared" si="133"/>
        <v>5485.73</v>
      </c>
      <c r="J1617" s="29" t="s">
        <v>3622</v>
      </c>
      <c r="K1617" s="37">
        <v>113.4</v>
      </c>
      <c r="M1617" s="38">
        <v>113.4</v>
      </c>
      <c r="N1617" s="39">
        <f t="shared" si="134"/>
        <v>0.25</v>
      </c>
      <c r="S1617" s="13">
        <v>38.700000000000003</v>
      </c>
    </row>
    <row r="1618" spans="1:19" ht="22.5" x14ac:dyDescent="0.25">
      <c r="A1618" s="32" t="s">
        <v>1664</v>
      </c>
      <c r="B1618" s="33" t="s">
        <v>2223</v>
      </c>
      <c r="C1618" s="32" t="s">
        <v>1</v>
      </c>
      <c r="D1618" s="32" t="s">
        <v>3007</v>
      </c>
      <c r="E1618" s="34">
        <f t="shared" si="131"/>
        <v>25.03</v>
      </c>
      <c r="F1618" s="35" t="s">
        <v>18</v>
      </c>
      <c r="G1618" s="34">
        <f t="shared" si="130"/>
        <v>13.93</v>
      </c>
      <c r="H1618" s="36">
        <f t="shared" si="132"/>
        <v>17.41</v>
      </c>
      <c r="I1618" s="36">
        <f t="shared" si="133"/>
        <v>435.77</v>
      </c>
      <c r="J1618" s="29" t="s">
        <v>3622</v>
      </c>
      <c r="K1618" s="37">
        <v>13.93</v>
      </c>
      <c r="M1618" s="38">
        <v>13.93</v>
      </c>
      <c r="N1618" s="39">
        <f t="shared" si="134"/>
        <v>0.25</v>
      </c>
      <c r="S1618" s="13">
        <v>25.03</v>
      </c>
    </row>
    <row r="1619" spans="1:19" ht="22.5" x14ac:dyDescent="0.25">
      <c r="A1619" s="32" t="s">
        <v>1665</v>
      </c>
      <c r="B1619" s="33" t="s">
        <v>2224</v>
      </c>
      <c r="C1619" s="32" t="s">
        <v>1</v>
      </c>
      <c r="D1619" s="32" t="s">
        <v>3008</v>
      </c>
      <c r="E1619" s="34">
        <f t="shared" si="131"/>
        <v>99.9</v>
      </c>
      <c r="F1619" s="35" t="s">
        <v>18</v>
      </c>
      <c r="G1619" s="34">
        <f t="shared" si="130"/>
        <v>68.28</v>
      </c>
      <c r="H1619" s="36">
        <f t="shared" si="132"/>
        <v>85.35</v>
      </c>
      <c r="I1619" s="36">
        <f t="shared" si="133"/>
        <v>8526.4699999999993</v>
      </c>
      <c r="J1619" s="29" t="s">
        <v>3622</v>
      </c>
      <c r="K1619" s="37">
        <v>68.28</v>
      </c>
      <c r="M1619" s="38">
        <v>68.28</v>
      </c>
      <c r="N1619" s="39">
        <f t="shared" si="134"/>
        <v>0.25</v>
      </c>
      <c r="S1619" s="13">
        <v>99.9</v>
      </c>
    </row>
    <row r="1620" spans="1:19" ht="22.5" x14ac:dyDescent="0.25">
      <c r="A1620" s="32" t="s">
        <v>1666</v>
      </c>
      <c r="B1620" s="33" t="s">
        <v>2225</v>
      </c>
      <c r="C1620" s="32" t="s">
        <v>1</v>
      </c>
      <c r="D1620" s="32" t="s">
        <v>3009</v>
      </c>
      <c r="E1620" s="34">
        <f t="shared" si="131"/>
        <v>84.53</v>
      </c>
      <c r="F1620" s="35" t="s">
        <v>18</v>
      </c>
      <c r="G1620" s="34">
        <f t="shared" si="130"/>
        <v>22.93</v>
      </c>
      <c r="H1620" s="36">
        <f t="shared" si="132"/>
        <v>28.66</v>
      </c>
      <c r="I1620" s="36">
        <f t="shared" si="133"/>
        <v>2422.63</v>
      </c>
      <c r="J1620" s="29" t="s">
        <v>3622</v>
      </c>
      <c r="K1620" s="37">
        <v>22.93</v>
      </c>
      <c r="M1620" s="38">
        <v>22.93</v>
      </c>
      <c r="N1620" s="39">
        <f t="shared" si="134"/>
        <v>0.25</v>
      </c>
      <c r="S1620" s="13">
        <v>84.53</v>
      </c>
    </row>
    <row r="1621" spans="1:19" ht="22.5" x14ac:dyDescent="0.25">
      <c r="A1621" s="32" t="s">
        <v>1667</v>
      </c>
      <c r="B1621" s="33" t="s">
        <v>2226</v>
      </c>
      <c r="C1621" s="32" t="s">
        <v>1</v>
      </c>
      <c r="D1621" s="32" t="s">
        <v>3010</v>
      </c>
      <c r="E1621" s="34">
        <f t="shared" si="131"/>
        <v>209.46</v>
      </c>
      <c r="F1621" s="35" t="s">
        <v>18</v>
      </c>
      <c r="G1621" s="34">
        <f t="shared" si="130"/>
        <v>4.8</v>
      </c>
      <c r="H1621" s="36">
        <f t="shared" si="132"/>
        <v>6</v>
      </c>
      <c r="I1621" s="36">
        <f t="shared" si="133"/>
        <v>1256.76</v>
      </c>
      <c r="J1621" s="29" t="s">
        <v>3622</v>
      </c>
      <c r="K1621" s="37">
        <v>4.8</v>
      </c>
      <c r="M1621" s="38">
        <v>4.8</v>
      </c>
      <c r="N1621" s="39">
        <f t="shared" si="134"/>
        <v>0.25</v>
      </c>
      <c r="S1621" s="13">
        <v>209.46</v>
      </c>
    </row>
    <row r="1622" spans="1:19" ht="33.75" x14ac:dyDescent="0.25">
      <c r="A1622" s="32" t="s">
        <v>1668</v>
      </c>
      <c r="B1622" s="33" t="s">
        <v>2227</v>
      </c>
      <c r="C1622" s="32" t="s">
        <v>1</v>
      </c>
      <c r="D1622" s="32" t="s">
        <v>3011</v>
      </c>
      <c r="E1622" s="34">
        <f t="shared" si="131"/>
        <v>209.46</v>
      </c>
      <c r="F1622" s="35" t="s">
        <v>18</v>
      </c>
      <c r="G1622" s="34">
        <f t="shared" si="130"/>
        <v>54.78</v>
      </c>
      <c r="H1622" s="36">
        <f t="shared" si="132"/>
        <v>68.48</v>
      </c>
      <c r="I1622" s="36">
        <f t="shared" si="133"/>
        <v>14343.82</v>
      </c>
      <c r="J1622" s="29" t="s">
        <v>3622</v>
      </c>
      <c r="K1622" s="37">
        <v>54.78</v>
      </c>
      <c r="M1622" s="38">
        <v>54.78</v>
      </c>
      <c r="N1622" s="39">
        <f t="shared" si="134"/>
        <v>0.25</v>
      </c>
      <c r="S1622" s="13">
        <v>209.46</v>
      </c>
    </row>
    <row r="1623" spans="1:19" ht="22.5" x14ac:dyDescent="0.25">
      <c r="A1623" s="32" t="s">
        <v>1669</v>
      </c>
      <c r="B1623" s="33" t="s">
        <v>2228</v>
      </c>
      <c r="C1623" s="32" t="s">
        <v>1</v>
      </c>
      <c r="D1623" s="32" t="s">
        <v>3012</v>
      </c>
      <c r="E1623" s="34">
        <f t="shared" si="131"/>
        <v>25.03</v>
      </c>
      <c r="F1623" s="35" t="s">
        <v>18</v>
      </c>
      <c r="G1623" s="34">
        <f t="shared" si="130"/>
        <v>19.64</v>
      </c>
      <c r="H1623" s="36">
        <f t="shared" si="132"/>
        <v>24.55</v>
      </c>
      <c r="I1623" s="36">
        <f t="shared" si="133"/>
        <v>614.49</v>
      </c>
      <c r="J1623" s="29" t="s">
        <v>3622</v>
      </c>
      <c r="K1623" s="37">
        <v>19.64</v>
      </c>
      <c r="M1623" s="38">
        <v>19.64</v>
      </c>
      <c r="N1623" s="39">
        <f t="shared" si="134"/>
        <v>0.25</v>
      </c>
      <c r="S1623" s="13">
        <v>25.03</v>
      </c>
    </row>
    <row r="1624" spans="1:19" ht="29.25" customHeight="1" x14ac:dyDescent="0.25">
      <c r="A1624" s="32" t="s">
        <v>1670</v>
      </c>
      <c r="B1624" s="33" t="s">
        <v>2229</v>
      </c>
      <c r="C1624" s="32" t="s">
        <v>1</v>
      </c>
      <c r="D1624" s="32" t="s">
        <v>3013</v>
      </c>
      <c r="E1624" s="34">
        <f t="shared" si="131"/>
        <v>71.400000000000006</v>
      </c>
      <c r="F1624" s="35" t="s">
        <v>18</v>
      </c>
      <c r="G1624" s="34">
        <f t="shared" si="130"/>
        <v>5.54</v>
      </c>
      <c r="H1624" s="36">
        <f t="shared" si="132"/>
        <v>6.93</v>
      </c>
      <c r="I1624" s="36">
        <f t="shared" si="133"/>
        <v>494.8</v>
      </c>
      <c r="J1624" s="29" t="s">
        <v>3622</v>
      </c>
      <c r="K1624" s="37">
        <v>5.54</v>
      </c>
      <c r="M1624" s="38">
        <v>5.54</v>
      </c>
      <c r="N1624" s="39">
        <f t="shared" si="134"/>
        <v>0.25099999999999989</v>
      </c>
      <c r="S1624" s="13">
        <v>71.400000000000006</v>
      </c>
    </row>
    <row r="1625" spans="1:19" ht="22.5" x14ac:dyDescent="0.25">
      <c r="A1625" s="32" t="s">
        <v>1671</v>
      </c>
      <c r="B1625" s="33" t="s">
        <v>2230</v>
      </c>
      <c r="C1625" s="32" t="s">
        <v>1</v>
      </c>
      <c r="D1625" s="32" t="s">
        <v>3014</v>
      </c>
      <c r="E1625" s="34">
        <f t="shared" si="131"/>
        <v>71.400000000000006</v>
      </c>
      <c r="F1625" s="35" t="s">
        <v>18</v>
      </c>
      <c r="G1625" s="34">
        <f t="shared" si="130"/>
        <v>16.510000000000002</v>
      </c>
      <c r="H1625" s="36">
        <f t="shared" si="132"/>
        <v>20.64</v>
      </c>
      <c r="I1625" s="36">
        <f t="shared" si="133"/>
        <v>1473.7</v>
      </c>
      <c r="J1625" s="29" t="s">
        <v>3622</v>
      </c>
      <c r="K1625" s="37">
        <v>16.510000000000002</v>
      </c>
      <c r="M1625" s="38">
        <v>16.510000000000002</v>
      </c>
      <c r="N1625" s="39">
        <f t="shared" si="134"/>
        <v>0.25</v>
      </c>
      <c r="S1625" s="13">
        <v>71.400000000000006</v>
      </c>
    </row>
    <row r="1626" spans="1:19" ht="22.5" x14ac:dyDescent="0.25">
      <c r="A1626" s="32" t="s">
        <v>1672</v>
      </c>
      <c r="B1626" s="33" t="s">
        <v>2712</v>
      </c>
      <c r="C1626" s="32" t="s">
        <v>1</v>
      </c>
      <c r="D1626" s="32" t="s">
        <v>3490</v>
      </c>
      <c r="E1626" s="34">
        <f t="shared" si="131"/>
        <v>1.35</v>
      </c>
      <c r="F1626" s="35" t="s">
        <v>18</v>
      </c>
      <c r="G1626" s="34">
        <f t="shared" si="130"/>
        <v>661.63</v>
      </c>
      <c r="H1626" s="36">
        <f t="shared" si="132"/>
        <v>827.04</v>
      </c>
      <c r="I1626" s="36">
        <f t="shared" si="133"/>
        <v>1116.5</v>
      </c>
      <c r="J1626" s="29" t="s">
        <v>3622</v>
      </c>
      <c r="K1626" s="37">
        <v>661.63</v>
      </c>
      <c r="M1626" s="38">
        <v>661.63</v>
      </c>
      <c r="N1626" s="39">
        <f t="shared" si="134"/>
        <v>0.25</v>
      </c>
      <c r="S1626" s="13">
        <v>1.35</v>
      </c>
    </row>
    <row r="1627" spans="1:19" ht="22.5" x14ac:dyDescent="0.25">
      <c r="A1627" s="32" t="s">
        <v>1673</v>
      </c>
      <c r="B1627" s="33" t="s">
        <v>2712</v>
      </c>
      <c r="C1627" s="32" t="s">
        <v>1</v>
      </c>
      <c r="D1627" s="32" t="s">
        <v>3490</v>
      </c>
      <c r="E1627" s="34">
        <f t="shared" si="131"/>
        <v>10.75</v>
      </c>
      <c r="F1627" s="35" t="s">
        <v>18</v>
      </c>
      <c r="G1627" s="34">
        <f t="shared" si="130"/>
        <v>661.63</v>
      </c>
      <c r="H1627" s="36">
        <f t="shared" si="132"/>
        <v>827.04</v>
      </c>
      <c r="I1627" s="36">
        <f t="shared" si="133"/>
        <v>8890.68</v>
      </c>
      <c r="J1627" s="29" t="s">
        <v>3622</v>
      </c>
      <c r="K1627" s="37">
        <v>661.63</v>
      </c>
      <c r="M1627" s="38">
        <v>661.63</v>
      </c>
      <c r="N1627" s="39">
        <f t="shared" si="134"/>
        <v>0.25</v>
      </c>
      <c r="S1627" s="13">
        <v>10.75</v>
      </c>
    </row>
    <row r="1628" spans="1:19" x14ac:dyDescent="0.25">
      <c r="A1628" s="32" t="s">
        <v>1674</v>
      </c>
      <c r="B1628" s="33" t="s">
        <v>2744</v>
      </c>
      <c r="C1628" s="32" t="s">
        <v>2930</v>
      </c>
      <c r="D1628" s="32" t="s">
        <v>3521</v>
      </c>
      <c r="E1628" s="34">
        <f t="shared" si="131"/>
        <v>0.48</v>
      </c>
      <c r="F1628" s="35" t="s">
        <v>18</v>
      </c>
      <c r="G1628" s="34">
        <f t="shared" si="130"/>
        <v>594.48</v>
      </c>
      <c r="H1628" s="36">
        <f t="shared" si="132"/>
        <v>743.1</v>
      </c>
      <c r="I1628" s="36">
        <f t="shared" si="133"/>
        <v>356.69</v>
      </c>
      <c r="J1628" s="29" t="s">
        <v>3622</v>
      </c>
      <c r="K1628" s="37">
        <v>594.48</v>
      </c>
      <c r="M1628" s="38">
        <v>594.48</v>
      </c>
      <c r="N1628" s="39">
        <f t="shared" si="134"/>
        <v>0.25</v>
      </c>
      <c r="S1628" s="13">
        <v>0.48</v>
      </c>
    </row>
    <row r="1629" spans="1:19" x14ac:dyDescent="0.25">
      <c r="A1629" s="32" t="s">
        <v>1675</v>
      </c>
      <c r="B1629" s="33" t="s">
        <v>2242</v>
      </c>
      <c r="C1629" s="32" t="s">
        <v>2930</v>
      </c>
      <c r="D1629" s="32" t="s">
        <v>3026</v>
      </c>
      <c r="E1629" s="34">
        <f t="shared" si="131"/>
        <v>1.8</v>
      </c>
      <c r="F1629" s="35" t="s">
        <v>18</v>
      </c>
      <c r="G1629" s="34">
        <f t="shared" si="130"/>
        <v>536.01</v>
      </c>
      <c r="H1629" s="36">
        <f t="shared" si="132"/>
        <v>670.01</v>
      </c>
      <c r="I1629" s="36">
        <f t="shared" si="133"/>
        <v>1206.02</v>
      </c>
      <c r="J1629" s="29" t="s">
        <v>3622</v>
      </c>
      <c r="K1629" s="37">
        <v>536.01</v>
      </c>
      <c r="M1629" s="38">
        <v>536.01</v>
      </c>
      <c r="N1629" s="39">
        <f t="shared" si="134"/>
        <v>0.25</v>
      </c>
      <c r="S1629" s="13">
        <v>1.8</v>
      </c>
    </row>
    <row r="1630" spans="1:19" ht="22.5" x14ac:dyDescent="0.25">
      <c r="A1630" s="32" t="s">
        <v>1676</v>
      </c>
      <c r="B1630" s="33" t="s">
        <v>2490</v>
      </c>
      <c r="C1630" s="32" t="s">
        <v>2930</v>
      </c>
      <c r="D1630" s="32" t="s">
        <v>3273</v>
      </c>
      <c r="E1630" s="34">
        <f t="shared" si="131"/>
        <v>42</v>
      </c>
      <c r="F1630" s="35" t="s">
        <v>22</v>
      </c>
      <c r="G1630" s="34">
        <f t="shared" si="130"/>
        <v>16.52</v>
      </c>
      <c r="H1630" s="36">
        <f t="shared" si="132"/>
        <v>20.65</v>
      </c>
      <c r="I1630" s="36">
        <f t="shared" si="133"/>
        <v>867.3</v>
      </c>
      <c r="J1630" s="29" t="s">
        <v>3622</v>
      </c>
      <c r="K1630" s="37">
        <v>16.52</v>
      </c>
      <c r="M1630" s="38">
        <v>16.52</v>
      </c>
      <c r="N1630" s="39">
        <f t="shared" si="134"/>
        <v>0.25</v>
      </c>
      <c r="S1630" s="13">
        <v>42</v>
      </c>
    </row>
    <row r="1631" spans="1:19" ht="22.5" x14ac:dyDescent="0.25">
      <c r="A1631" s="32" t="s">
        <v>1677</v>
      </c>
      <c r="B1631" s="33" t="s">
        <v>2244</v>
      </c>
      <c r="C1631" s="32" t="s">
        <v>1</v>
      </c>
      <c r="D1631" s="32" t="s">
        <v>3028</v>
      </c>
      <c r="E1631" s="34">
        <f t="shared" si="131"/>
        <v>40.5</v>
      </c>
      <c r="F1631" s="35" t="s">
        <v>18</v>
      </c>
      <c r="G1631" s="34">
        <f t="shared" si="130"/>
        <v>120.36</v>
      </c>
      <c r="H1631" s="36">
        <f t="shared" si="132"/>
        <v>150.44999999999999</v>
      </c>
      <c r="I1631" s="36">
        <f t="shared" si="133"/>
        <v>6093.23</v>
      </c>
      <c r="J1631" s="29" t="s">
        <v>3622</v>
      </c>
      <c r="K1631" s="37">
        <v>120.36</v>
      </c>
      <c r="M1631" s="38">
        <v>120.36</v>
      </c>
      <c r="N1631" s="39">
        <f t="shared" si="134"/>
        <v>0.25</v>
      </c>
      <c r="S1631" s="13">
        <v>40.5</v>
      </c>
    </row>
    <row r="1632" spans="1:19" ht="22.5" x14ac:dyDescent="0.25">
      <c r="A1632" s="32" t="s">
        <v>1678</v>
      </c>
      <c r="B1632" s="33" t="s">
        <v>2245</v>
      </c>
      <c r="C1632" s="32" t="s">
        <v>1</v>
      </c>
      <c r="D1632" s="32" t="s">
        <v>3029</v>
      </c>
      <c r="E1632" s="34">
        <f t="shared" si="131"/>
        <v>1.72</v>
      </c>
      <c r="F1632" s="35" t="s">
        <v>24</v>
      </c>
      <c r="G1632" s="34">
        <f t="shared" ref="G1632:G1695" si="135">ROUND(K1632*(100%-I$7),2)</f>
        <v>25.16</v>
      </c>
      <c r="H1632" s="36">
        <f t="shared" si="132"/>
        <v>31.45</v>
      </c>
      <c r="I1632" s="36">
        <f t="shared" si="133"/>
        <v>54.09</v>
      </c>
      <c r="J1632" s="29" t="s">
        <v>3622</v>
      </c>
      <c r="K1632" s="37">
        <v>25.16</v>
      </c>
      <c r="M1632" s="38">
        <v>25.16</v>
      </c>
      <c r="N1632" s="39">
        <f t="shared" si="134"/>
        <v>0.25</v>
      </c>
      <c r="S1632" s="13">
        <v>1.72</v>
      </c>
    </row>
    <row r="1633" spans="1:19" ht="22.5" x14ac:dyDescent="0.25">
      <c r="A1633" s="32" t="s">
        <v>1679</v>
      </c>
      <c r="B1633" s="33" t="s">
        <v>2247</v>
      </c>
      <c r="C1633" s="32" t="s">
        <v>1</v>
      </c>
      <c r="D1633" s="32" t="s">
        <v>3031</v>
      </c>
      <c r="E1633" s="34">
        <f t="shared" si="131"/>
        <v>0.45</v>
      </c>
      <c r="F1633" s="35" t="s">
        <v>24</v>
      </c>
      <c r="G1633" s="34">
        <f t="shared" si="135"/>
        <v>29.72</v>
      </c>
      <c r="H1633" s="36">
        <f t="shared" si="132"/>
        <v>37.15</v>
      </c>
      <c r="I1633" s="36">
        <f t="shared" si="133"/>
        <v>16.72</v>
      </c>
      <c r="J1633" s="29" t="s">
        <v>3622</v>
      </c>
      <c r="K1633" s="37">
        <v>29.72</v>
      </c>
      <c r="M1633" s="38">
        <v>29.72</v>
      </c>
      <c r="N1633" s="39">
        <f t="shared" si="134"/>
        <v>0.25</v>
      </c>
      <c r="S1633" s="13">
        <v>0.45</v>
      </c>
    </row>
    <row r="1634" spans="1:19" ht="33.75" x14ac:dyDescent="0.25">
      <c r="A1634" s="32" t="s">
        <v>1680</v>
      </c>
      <c r="B1634" s="33" t="s">
        <v>2259</v>
      </c>
      <c r="C1634" s="32" t="s">
        <v>1</v>
      </c>
      <c r="D1634" s="32" t="s">
        <v>3043</v>
      </c>
      <c r="E1634" s="34">
        <f t="shared" si="131"/>
        <v>1</v>
      </c>
      <c r="F1634" s="35" t="s">
        <v>22</v>
      </c>
      <c r="G1634" s="34">
        <f t="shared" si="135"/>
        <v>21.93</v>
      </c>
      <c r="H1634" s="36">
        <f t="shared" si="132"/>
        <v>27.41</v>
      </c>
      <c r="I1634" s="36">
        <f t="shared" si="133"/>
        <v>27.41</v>
      </c>
      <c r="J1634" s="29" t="s">
        <v>3622</v>
      </c>
      <c r="K1634" s="37">
        <v>21.93</v>
      </c>
      <c r="M1634" s="38">
        <v>21.93</v>
      </c>
      <c r="N1634" s="39">
        <f t="shared" si="134"/>
        <v>0.25</v>
      </c>
      <c r="S1634" s="13">
        <v>1</v>
      </c>
    </row>
    <row r="1635" spans="1:19" ht="33.75" x14ac:dyDescent="0.25">
      <c r="A1635" s="32" t="s">
        <v>1681</v>
      </c>
      <c r="B1635" s="33" t="s">
        <v>2745</v>
      </c>
      <c r="C1635" s="32" t="s">
        <v>1</v>
      </c>
      <c r="D1635" s="32" t="s">
        <v>3522</v>
      </c>
      <c r="E1635" s="34">
        <f t="shared" si="131"/>
        <v>2</v>
      </c>
      <c r="F1635" s="35" t="s">
        <v>22</v>
      </c>
      <c r="G1635" s="34">
        <f t="shared" si="135"/>
        <v>6.37</v>
      </c>
      <c r="H1635" s="36">
        <f t="shared" si="132"/>
        <v>7.96</v>
      </c>
      <c r="I1635" s="36">
        <f t="shared" si="133"/>
        <v>15.92</v>
      </c>
      <c r="J1635" s="29" t="s">
        <v>3622</v>
      </c>
      <c r="K1635" s="37">
        <v>6.37</v>
      </c>
      <c r="M1635" s="38">
        <v>6.37</v>
      </c>
      <c r="N1635" s="39">
        <f t="shared" si="134"/>
        <v>0.25</v>
      </c>
      <c r="S1635" s="13">
        <v>2</v>
      </c>
    </row>
    <row r="1636" spans="1:19" ht="22.5" x14ac:dyDescent="0.25">
      <c r="A1636" s="32" t="s">
        <v>1682</v>
      </c>
      <c r="B1636" s="33" t="s">
        <v>2250</v>
      </c>
      <c r="C1636" s="32" t="s">
        <v>1</v>
      </c>
      <c r="D1636" s="32" t="s">
        <v>3034</v>
      </c>
      <c r="E1636" s="34">
        <f t="shared" ref="E1636:E1699" si="136">S1636</f>
        <v>1</v>
      </c>
      <c r="F1636" s="35" t="s">
        <v>22</v>
      </c>
      <c r="G1636" s="34">
        <f t="shared" si="135"/>
        <v>16.14</v>
      </c>
      <c r="H1636" s="36">
        <f t="shared" si="132"/>
        <v>20.18</v>
      </c>
      <c r="I1636" s="36">
        <f t="shared" si="133"/>
        <v>20.18</v>
      </c>
      <c r="J1636" s="29" t="s">
        <v>3622</v>
      </c>
      <c r="K1636" s="37">
        <v>16.14</v>
      </c>
      <c r="M1636" s="38">
        <v>16.14</v>
      </c>
      <c r="N1636" s="39">
        <f t="shared" si="134"/>
        <v>0.25</v>
      </c>
      <c r="S1636" s="13">
        <v>1</v>
      </c>
    </row>
    <row r="1637" spans="1:19" ht="22.5" x14ac:dyDescent="0.25">
      <c r="A1637" s="32" t="s">
        <v>1683</v>
      </c>
      <c r="B1637" s="33" t="s">
        <v>2248</v>
      </c>
      <c r="C1637" s="32" t="s">
        <v>1</v>
      </c>
      <c r="D1637" s="32" t="s">
        <v>3032</v>
      </c>
      <c r="E1637" s="34">
        <f t="shared" si="136"/>
        <v>1</v>
      </c>
      <c r="F1637" s="35" t="s">
        <v>22</v>
      </c>
      <c r="G1637" s="34">
        <f t="shared" si="135"/>
        <v>90.49</v>
      </c>
      <c r="H1637" s="36">
        <f t="shared" si="132"/>
        <v>113.11</v>
      </c>
      <c r="I1637" s="36">
        <f t="shared" si="133"/>
        <v>113.11</v>
      </c>
      <c r="J1637" s="29" t="s">
        <v>3622</v>
      </c>
      <c r="K1637" s="37">
        <v>90.49</v>
      </c>
      <c r="M1637" s="38">
        <v>90.49</v>
      </c>
      <c r="N1637" s="39">
        <f t="shared" si="134"/>
        <v>0.25</v>
      </c>
      <c r="S1637" s="13">
        <v>1</v>
      </c>
    </row>
    <row r="1638" spans="1:19" ht="22.5" x14ac:dyDescent="0.25">
      <c r="A1638" s="32" t="s">
        <v>1684</v>
      </c>
      <c r="B1638" s="33" t="s">
        <v>2746</v>
      </c>
      <c r="C1638" s="32" t="s">
        <v>1</v>
      </c>
      <c r="D1638" s="32" t="s">
        <v>3523</v>
      </c>
      <c r="E1638" s="34">
        <f t="shared" si="136"/>
        <v>1</v>
      </c>
      <c r="F1638" s="35" t="s">
        <v>22</v>
      </c>
      <c r="G1638" s="34">
        <f t="shared" si="135"/>
        <v>12.48</v>
      </c>
      <c r="H1638" s="36">
        <f t="shared" si="132"/>
        <v>15.6</v>
      </c>
      <c r="I1638" s="36">
        <f t="shared" si="133"/>
        <v>15.6</v>
      </c>
      <c r="J1638" s="29" t="s">
        <v>3622</v>
      </c>
      <c r="K1638" s="37">
        <v>12.48</v>
      </c>
      <c r="M1638" s="38">
        <v>12.48</v>
      </c>
      <c r="N1638" s="39">
        <f t="shared" si="134"/>
        <v>0.25</v>
      </c>
      <c r="S1638" s="13">
        <v>1</v>
      </c>
    </row>
    <row r="1639" spans="1:19" ht="22.5" x14ac:dyDescent="0.25">
      <c r="A1639" s="32" t="s">
        <v>1685</v>
      </c>
      <c r="B1639" s="33" t="s">
        <v>2255</v>
      </c>
      <c r="C1639" s="32" t="s">
        <v>1</v>
      </c>
      <c r="D1639" s="32" t="s">
        <v>3039</v>
      </c>
      <c r="E1639" s="34">
        <f t="shared" si="136"/>
        <v>1</v>
      </c>
      <c r="F1639" s="35" t="s">
        <v>22</v>
      </c>
      <c r="G1639" s="34">
        <f t="shared" si="135"/>
        <v>12.18</v>
      </c>
      <c r="H1639" s="36">
        <f t="shared" si="132"/>
        <v>15.23</v>
      </c>
      <c r="I1639" s="36">
        <f t="shared" si="133"/>
        <v>15.23</v>
      </c>
      <c r="J1639" s="29" t="s">
        <v>3622</v>
      </c>
      <c r="K1639" s="37">
        <v>12.18</v>
      </c>
      <c r="M1639" s="38">
        <v>12.18</v>
      </c>
      <c r="N1639" s="39">
        <f t="shared" si="134"/>
        <v>0.25</v>
      </c>
      <c r="S1639" s="13">
        <v>1</v>
      </c>
    </row>
    <row r="1640" spans="1:19" ht="22.5" x14ac:dyDescent="0.25">
      <c r="A1640" s="32" t="s">
        <v>1686</v>
      </c>
      <c r="B1640" s="33" t="s">
        <v>2522</v>
      </c>
      <c r="C1640" s="32" t="s">
        <v>1</v>
      </c>
      <c r="D1640" s="32" t="s">
        <v>3304</v>
      </c>
      <c r="E1640" s="34">
        <f t="shared" si="136"/>
        <v>1</v>
      </c>
      <c r="F1640" s="35" t="s">
        <v>22</v>
      </c>
      <c r="G1640" s="34">
        <f t="shared" si="135"/>
        <v>27.32</v>
      </c>
      <c r="H1640" s="36">
        <f t="shared" si="132"/>
        <v>34.15</v>
      </c>
      <c r="I1640" s="36">
        <f t="shared" si="133"/>
        <v>34.15</v>
      </c>
      <c r="J1640" s="29" t="s">
        <v>3622</v>
      </c>
      <c r="K1640" s="37">
        <v>27.32</v>
      </c>
      <c r="M1640" s="38">
        <v>27.32</v>
      </c>
      <c r="N1640" s="39">
        <f t="shared" si="134"/>
        <v>0.25</v>
      </c>
      <c r="S1640" s="13">
        <v>1</v>
      </c>
    </row>
    <row r="1641" spans="1:19" ht="22.5" x14ac:dyDescent="0.25">
      <c r="A1641" s="32" t="s">
        <v>1687</v>
      </c>
      <c r="B1641" s="33" t="s">
        <v>2747</v>
      </c>
      <c r="C1641" s="32" t="s">
        <v>1</v>
      </c>
      <c r="D1641" s="32" t="s">
        <v>3524</v>
      </c>
      <c r="E1641" s="34">
        <f t="shared" si="136"/>
        <v>6</v>
      </c>
      <c r="F1641" s="35" t="s">
        <v>22</v>
      </c>
      <c r="G1641" s="34">
        <f t="shared" si="135"/>
        <v>15.11</v>
      </c>
      <c r="H1641" s="36">
        <f t="shared" si="132"/>
        <v>18.89</v>
      </c>
      <c r="I1641" s="36">
        <f t="shared" si="133"/>
        <v>113.34</v>
      </c>
      <c r="J1641" s="29" t="s">
        <v>3622</v>
      </c>
      <c r="K1641" s="37">
        <v>15.11</v>
      </c>
      <c r="M1641" s="38">
        <v>15.11</v>
      </c>
      <c r="N1641" s="39">
        <f t="shared" si="134"/>
        <v>0.25</v>
      </c>
      <c r="S1641" s="13">
        <v>6</v>
      </c>
    </row>
    <row r="1642" spans="1:19" ht="22.5" x14ac:dyDescent="0.25">
      <c r="A1642" s="32" t="s">
        <v>1688</v>
      </c>
      <c r="B1642" s="33" t="s">
        <v>2263</v>
      </c>
      <c r="C1642" s="32" t="s">
        <v>1</v>
      </c>
      <c r="D1642" s="32" t="s">
        <v>3047</v>
      </c>
      <c r="E1642" s="34">
        <f t="shared" si="136"/>
        <v>20.170000000000002</v>
      </c>
      <c r="F1642" s="35" t="s">
        <v>24</v>
      </c>
      <c r="G1642" s="34">
        <f t="shared" si="135"/>
        <v>28.59</v>
      </c>
      <c r="H1642" s="36">
        <f t="shared" si="132"/>
        <v>35.74</v>
      </c>
      <c r="I1642" s="36">
        <f t="shared" si="133"/>
        <v>720.88</v>
      </c>
      <c r="J1642" s="29" t="s">
        <v>3622</v>
      </c>
      <c r="K1642" s="37">
        <v>28.59</v>
      </c>
      <c r="M1642" s="38">
        <v>28.59</v>
      </c>
      <c r="N1642" s="39">
        <f t="shared" si="134"/>
        <v>0.25</v>
      </c>
      <c r="S1642" s="13">
        <v>20.170000000000002</v>
      </c>
    </row>
    <row r="1643" spans="1:19" ht="22.5" x14ac:dyDescent="0.25">
      <c r="A1643" s="32" t="s">
        <v>1689</v>
      </c>
      <c r="B1643" s="33" t="s">
        <v>2264</v>
      </c>
      <c r="C1643" s="32" t="s">
        <v>1</v>
      </c>
      <c r="D1643" s="32" t="s">
        <v>3048</v>
      </c>
      <c r="E1643" s="34">
        <f t="shared" si="136"/>
        <v>3.28</v>
      </c>
      <c r="F1643" s="35" t="s">
        <v>24</v>
      </c>
      <c r="G1643" s="34">
        <f t="shared" si="135"/>
        <v>35.53</v>
      </c>
      <c r="H1643" s="36">
        <f t="shared" si="132"/>
        <v>44.41</v>
      </c>
      <c r="I1643" s="36">
        <f t="shared" si="133"/>
        <v>145.66</v>
      </c>
      <c r="J1643" s="29" t="s">
        <v>3622</v>
      </c>
      <c r="K1643" s="37">
        <v>35.53</v>
      </c>
      <c r="M1643" s="38">
        <v>35.53</v>
      </c>
      <c r="N1643" s="39">
        <f t="shared" si="134"/>
        <v>0.25</v>
      </c>
      <c r="S1643" s="13">
        <v>3.28</v>
      </c>
    </row>
    <row r="1644" spans="1:19" ht="22.5" x14ac:dyDescent="0.25">
      <c r="A1644" s="32" t="s">
        <v>1690</v>
      </c>
      <c r="B1644" s="33" t="s">
        <v>2265</v>
      </c>
      <c r="C1644" s="32" t="s">
        <v>1</v>
      </c>
      <c r="D1644" s="32" t="s">
        <v>3049</v>
      </c>
      <c r="E1644" s="34">
        <f t="shared" si="136"/>
        <v>9.61</v>
      </c>
      <c r="F1644" s="35" t="s">
        <v>24</v>
      </c>
      <c r="G1644" s="34">
        <f t="shared" si="135"/>
        <v>39.82</v>
      </c>
      <c r="H1644" s="36">
        <f t="shared" si="132"/>
        <v>49.78</v>
      </c>
      <c r="I1644" s="36">
        <f t="shared" si="133"/>
        <v>478.39</v>
      </c>
      <c r="J1644" s="29" t="s">
        <v>3622</v>
      </c>
      <c r="K1644" s="37">
        <v>39.82</v>
      </c>
      <c r="M1644" s="38">
        <v>39.82</v>
      </c>
      <c r="N1644" s="39">
        <f t="shared" si="134"/>
        <v>0.25</v>
      </c>
      <c r="S1644" s="13">
        <v>9.61</v>
      </c>
    </row>
    <row r="1645" spans="1:19" ht="22.5" x14ac:dyDescent="0.25">
      <c r="A1645" s="32" t="s">
        <v>1691</v>
      </c>
      <c r="B1645" s="33" t="s">
        <v>2268</v>
      </c>
      <c r="C1645" s="32" t="s">
        <v>1</v>
      </c>
      <c r="D1645" s="32" t="s">
        <v>3052</v>
      </c>
      <c r="E1645" s="34">
        <f t="shared" si="136"/>
        <v>1</v>
      </c>
      <c r="F1645" s="35" t="s">
        <v>22</v>
      </c>
      <c r="G1645" s="34">
        <f t="shared" si="135"/>
        <v>18.87</v>
      </c>
      <c r="H1645" s="36">
        <f t="shared" si="132"/>
        <v>23.59</v>
      </c>
      <c r="I1645" s="36">
        <f t="shared" si="133"/>
        <v>23.59</v>
      </c>
      <c r="J1645" s="29" t="s">
        <v>3622</v>
      </c>
      <c r="K1645" s="37">
        <v>18.87</v>
      </c>
      <c r="M1645" s="38">
        <v>18.87</v>
      </c>
      <c r="N1645" s="39">
        <f t="shared" si="134"/>
        <v>0.25</v>
      </c>
      <c r="S1645" s="13">
        <v>1</v>
      </c>
    </row>
    <row r="1646" spans="1:19" ht="33.75" x14ac:dyDescent="0.25">
      <c r="A1646" s="32" t="s">
        <v>1692</v>
      </c>
      <c r="B1646" s="33" t="s">
        <v>2270</v>
      </c>
      <c r="C1646" s="32" t="s">
        <v>1</v>
      </c>
      <c r="D1646" s="32" t="s">
        <v>3054</v>
      </c>
      <c r="E1646" s="34">
        <f t="shared" si="136"/>
        <v>4</v>
      </c>
      <c r="F1646" s="35" t="s">
        <v>22</v>
      </c>
      <c r="G1646" s="34">
        <f t="shared" si="135"/>
        <v>15.82</v>
      </c>
      <c r="H1646" s="36">
        <f t="shared" si="132"/>
        <v>19.78</v>
      </c>
      <c r="I1646" s="36">
        <f t="shared" si="133"/>
        <v>79.12</v>
      </c>
      <c r="J1646" s="29" t="s">
        <v>3622</v>
      </c>
      <c r="K1646" s="37">
        <v>15.82</v>
      </c>
      <c r="M1646" s="38">
        <v>15.82</v>
      </c>
      <c r="N1646" s="39">
        <f t="shared" si="134"/>
        <v>0.25</v>
      </c>
      <c r="S1646" s="13">
        <v>4</v>
      </c>
    </row>
    <row r="1647" spans="1:19" ht="33.75" x14ac:dyDescent="0.25">
      <c r="A1647" s="32" t="s">
        <v>1693</v>
      </c>
      <c r="B1647" s="33" t="s">
        <v>2273</v>
      </c>
      <c r="C1647" s="32" t="s">
        <v>1</v>
      </c>
      <c r="D1647" s="32" t="s">
        <v>3057</v>
      </c>
      <c r="E1647" s="34">
        <f t="shared" si="136"/>
        <v>3</v>
      </c>
      <c r="F1647" s="35" t="s">
        <v>22</v>
      </c>
      <c r="G1647" s="34">
        <f t="shared" si="135"/>
        <v>15.11</v>
      </c>
      <c r="H1647" s="36">
        <f t="shared" si="132"/>
        <v>18.89</v>
      </c>
      <c r="I1647" s="36">
        <f t="shared" si="133"/>
        <v>56.67</v>
      </c>
      <c r="J1647" s="29" t="s">
        <v>3622</v>
      </c>
      <c r="K1647" s="37">
        <v>15.11</v>
      </c>
      <c r="M1647" s="38">
        <v>15.11</v>
      </c>
      <c r="N1647" s="39">
        <f t="shared" si="134"/>
        <v>0.25</v>
      </c>
      <c r="S1647" s="13">
        <v>3</v>
      </c>
    </row>
    <row r="1648" spans="1:19" ht="33.75" x14ac:dyDescent="0.25">
      <c r="A1648" s="32" t="s">
        <v>1694</v>
      </c>
      <c r="B1648" s="33" t="s">
        <v>2274</v>
      </c>
      <c r="C1648" s="32" t="s">
        <v>1</v>
      </c>
      <c r="D1648" s="32" t="s">
        <v>3058</v>
      </c>
      <c r="E1648" s="34">
        <f t="shared" si="136"/>
        <v>4</v>
      </c>
      <c r="F1648" s="35" t="s">
        <v>22</v>
      </c>
      <c r="G1648" s="34">
        <f t="shared" si="135"/>
        <v>22.58</v>
      </c>
      <c r="H1648" s="36">
        <f t="shared" si="132"/>
        <v>28.23</v>
      </c>
      <c r="I1648" s="36">
        <f t="shared" si="133"/>
        <v>112.92</v>
      </c>
      <c r="J1648" s="29" t="s">
        <v>3622</v>
      </c>
      <c r="K1648" s="37">
        <v>22.58</v>
      </c>
      <c r="M1648" s="38">
        <v>22.58</v>
      </c>
      <c r="N1648" s="39">
        <f t="shared" si="134"/>
        <v>0.25</v>
      </c>
      <c r="S1648" s="13">
        <v>4</v>
      </c>
    </row>
    <row r="1649" spans="1:19" ht="33.75" x14ac:dyDescent="0.25">
      <c r="A1649" s="32" t="s">
        <v>1695</v>
      </c>
      <c r="B1649" s="33" t="s">
        <v>2277</v>
      </c>
      <c r="C1649" s="32" t="s">
        <v>1</v>
      </c>
      <c r="D1649" s="32" t="s">
        <v>3061</v>
      </c>
      <c r="E1649" s="34">
        <f t="shared" si="136"/>
        <v>4</v>
      </c>
      <c r="F1649" s="35" t="s">
        <v>22</v>
      </c>
      <c r="G1649" s="34">
        <f t="shared" si="135"/>
        <v>42.4</v>
      </c>
      <c r="H1649" s="36">
        <f t="shared" si="132"/>
        <v>53</v>
      </c>
      <c r="I1649" s="36">
        <f t="shared" si="133"/>
        <v>212</v>
      </c>
      <c r="J1649" s="29" t="s">
        <v>3622</v>
      </c>
      <c r="K1649" s="37">
        <v>42.4</v>
      </c>
      <c r="M1649" s="38">
        <v>42.4</v>
      </c>
      <c r="N1649" s="39">
        <f t="shared" si="134"/>
        <v>0.25</v>
      </c>
      <c r="S1649" s="13">
        <v>4</v>
      </c>
    </row>
    <row r="1650" spans="1:19" ht="33.75" x14ac:dyDescent="0.25">
      <c r="A1650" s="32" t="s">
        <v>1696</v>
      </c>
      <c r="B1650" s="33" t="s">
        <v>2279</v>
      </c>
      <c r="C1650" s="32" t="s">
        <v>1</v>
      </c>
      <c r="D1650" s="32" t="s">
        <v>3063</v>
      </c>
      <c r="E1650" s="34">
        <f t="shared" si="136"/>
        <v>9</v>
      </c>
      <c r="F1650" s="35" t="s">
        <v>22</v>
      </c>
      <c r="G1650" s="34">
        <f t="shared" si="135"/>
        <v>9.59</v>
      </c>
      <c r="H1650" s="36">
        <f t="shared" si="132"/>
        <v>11.99</v>
      </c>
      <c r="I1650" s="36">
        <f t="shared" si="133"/>
        <v>107.91</v>
      </c>
      <c r="J1650" s="29" t="s">
        <v>3622</v>
      </c>
      <c r="K1650" s="37">
        <v>9.59</v>
      </c>
      <c r="M1650" s="38">
        <v>9.59</v>
      </c>
      <c r="N1650" s="39">
        <f t="shared" si="134"/>
        <v>0.25</v>
      </c>
      <c r="S1650" s="13">
        <v>9</v>
      </c>
    </row>
    <row r="1651" spans="1:19" ht="33.75" x14ac:dyDescent="0.25">
      <c r="A1651" s="32" t="s">
        <v>1697</v>
      </c>
      <c r="B1651" s="33" t="s">
        <v>2280</v>
      </c>
      <c r="C1651" s="32" t="s">
        <v>1</v>
      </c>
      <c r="D1651" s="32" t="s">
        <v>3064</v>
      </c>
      <c r="E1651" s="34">
        <f t="shared" si="136"/>
        <v>4</v>
      </c>
      <c r="F1651" s="35" t="s">
        <v>22</v>
      </c>
      <c r="G1651" s="34">
        <f t="shared" si="135"/>
        <v>15.56</v>
      </c>
      <c r="H1651" s="36">
        <f t="shared" si="132"/>
        <v>19.45</v>
      </c>
      <c r="I1651" s="36">
        <f t="shared" si="133"/>
        <v>77.8</v>
      </c>
      <c r="J1651" s="29" t="s">
        <v>3622</v>
      </c>
      <c r="K1651" s="37">
        <v>15.56</v>
      </c>
      <c r="M1651" s="38">
        <v>15.56</v>
      </c>
      <c r="N1651" s="39">
        <f t="shared" si="134"/>
        <v>0.25</v>
      </c>
      <c r="S1651" s="13">
        <v>4</v>
      </c>
    </row>
    <row r="1652" spans="1:19" ht="33.75" x14ac:dyDescent="0.25">
      <c r="A1652" s="32" t="s">
        <v>1698</v>
      </c>
      <c r="B1652" s="33" t="s">
        <v>2281</v>
      </c>
      <c r="C1652" s="32" t="s">
        <v>1</v>
      </c>
      <c r="D1652" s="32" t="s">
        <v>3065</v>
      </c>
      <c r="E1652" s="34">
        <f t="shared" si="136"/>
        <v>5</v>
      </c>
      <c r="F1652" s="35" t="s">
        <v>22</v>
      </c>
      <c r="G1652" s="34">
        <f t="shared" si="135"/>
        <v>17.739999999999998</v>
      </c>
      <c r="H1652" s="36">
        <f t="shared" si="132"/>
        <v>22.18</v>
      </c>
      <c r="I1652" s="36">
        <f t="shared" si="133"/>
        <v>110.9</v>
      </c>
      <c r="J1652" s="29" t="s">
        <v>3622</v>
      </c>
      <c r="K1652" s="37">
        <v>17.739999999999998</v>
      </c>
      <c r="M1652" s="38">
        <v>17.739999999999998</v>
      </c>
      <c r="N1652" s="39">
        <f t="shared" si="134"/>
        <v>0.25</v>
      </c>
      <c r="S1652" s="13">
        <v>5</v>
      </c>
    </row>
    <row r="1653" spans="1:19" ht="33.75" x14ac:dyDescent="0.25">
      <c r="A1653" s="32" t="s">
        <v>1699</v>
      </c>
      <c r="B1653" s="33" t="s">
        <v>2282</v>
      </c>
      <c r="C1653" s="32" t="s">
        <v>1</v>
      </c>
      <c r="D1653" s="32" t="s">
        <v>3066</v>
      </c>
      <c r="E1653" s="34">
        <f t="shared" si="136"/>
        <v>1</v>
      </c>
      <c r="F1653" s="35" t="s">
        <v>22</v>
      </c>
      <c r="G1653" s="34">
        <f t="shared" si="135"/>
        <v>10.74</v>
      </c>
      <c r="H1653" s="36">
        <f t="shared" si="132"/>
        <v>13.43</v>
      </c>
      <c r="I1653" s="36">
        <f t="shared" si="133"/>
        <v>13.43</v>
      </c>
      <c r="J1653" s="29" t="s">
        <v>3622</v>
      </c>
      <c r="K1653" s="37">
        <v>10.74</v>
      </c>
      <c r="M1653" s="38">
        <v>10.74</v>
      </c>
      <c r="N1653" s="39">
        <f t="shared" si="134"/>
        <v>0.25</v>
      </c>
      <c r="S1653" s="13">
        <v>1</v>
      </c>
    </row>
    <row r="1654" spans="1:19" ht="22.5" x14ac:dyDescent="0.25">
      <c r="A1654" s="32" t="s">
        <v>1700</v>
      </c>
      <c r="B1654" s="33" t="s">
        <v>2284</v>
      </c>
      <c r="C1654" s="32" t="s">
        <v>1</v>
      </c>
      <c r="D1654" s="32" t="s">
        <v>3068</v>
      </c>
      <c r="E1654" s="34">
        <f t="shared" si="136"/>
        <v>7</v>
      </c>
      <c r="F1654" s="35" t="s">
        <v>22</v>
      </c>
      <c r="G1654" s="34">
        <f t="shared" si="135"/>
        <v>24.25</v>
      </c>
      <c r="H1654" s="36">
        <f t="shared" si="132"/>
        <v>30.31</v>
      </c>
      <c r="I1654" s="36">
        <f t="shared" si="133"/>
        <v>212.17</v>
      </c>
      <c r="J1654" s="29" t="s">
        <v>3622</v>
      </c>
      <c r="K1654" s="37">
        <v>24.25</v>
      </c>
      <c r="M1654" s="38">
        <v>24.25</v>
      </c>
      <c r="N1654" s="39">
        <f t="shared" si="134"/>
        <v>0.25</v>
      </c>
      <c r="S1654" s="13">
        <v>7</v>
      </c>
    </row>
    <row r="1655" spans="1:19" ht="22.5" x14ac:dyDescent="0.25">
      <c r="A1655" s="32" t="s">
        <v>1701</v>
      </c>
      <c r="B1655" s="33" t="s">
        <v>2286</v>
      </c>
      <c r="C1655" s="32" t="s">
        <v>1</v>
      </c>
      <c r="D1655" s="32" t="s">
        <v>3070</v>
      </c>
      <c r="E1655" s="34">
        <f t="shared" si="136"/>
        <v>1</v>
      </c>
      <c r="F1655" s="35" t="s">
        <v>22</v>
      </c>
      <c r="G1655" s="34">
        <f t="shared" si="135"/>
        <v>38.39</v>
      </c>
      <c r="H1655" s="36">
        <f t="shared" si="132"/>
        <v>47.99</v>
      </c>
      <c r="I1655" s="36">
        <f t="shared" si="133"/>
        <v>47.99</v>
      </c>
      <c r="J1655" s="29" t="s">
        <v>3622</v>
      </c>
      <c r="K1655" s="37">
        <v>38.39</v>
      </c>
      <c r="M1655" s="38">
        <v>38.39</v>
      </c>
      <c r="N1655" s="39">
        <f t="shared" si="134"/>
        <v>0.25</v>
      </c>
      <c r="S1655" s="13">
        <v>1</v>
      </c>
    </row>
    <row r="1656" spans="1:19" ht="33.75" x14ac:dyDescent="0.25">
      <c r="A1656" s="32" t="s">
        <v>1702</v>
      </c>
      <c r="B1656" s="33" t="s">
        <v>2287</v>
      </c>
      <c r="C1656" s="32" t="s">
        <v>1</v>
      </c>
      <c r="D1656" s="32" t="s">
        <v>3071</v>
      </c>
      <c r="E1656" s="34">
        <f t="shared" si="136"/>
        <v>1</v>
      </c>
      <c r="F1656" s="35" t="s">
        <v>22</v>
      </c>
      <c r="G1656" s="34">
        <f t="shared" si="135"/>
        <v>23.53</v>
      </c>
      <c r="H1656" s="36">
        <f t="shared" si="132"/>
        <v>29.41</v>
      </c>
      <c r="I1656" s="36">
        <f t="shared" si="133"/>
        <v>29.41</v>
      </c>
      <c r="J1656" s="29" t="s">
        <v>3622</v>
      </c>
      <c r="K1656" s="37">
        <v>23.53</v>
      </c>
      <c r="M1656" s="38">
        <v>23.53</v>
      </c>
      <c r="N1656" s="39">
        <f t="shared" si="134"/>
        <v>0.25</v>
      </c>
      <c r="S1656" s="13">
        <v>1</v>
      </c>
    </row>
    <row r="1657" spans="1:19" ht="33.75" x14ac:dyDescent="0.25">
      <c r="A1657" s="32" t="s">
        <v>1703</v>
      </c>
      <c r="B1657" s="33" t="s">
        <v>2295</v>
      </c>
      <c r="C1657" s="32" t="s">
        <v>1</v>
      </c>
      <c r="D1657" s="32" t="s">
        <v>3079</v>
      </c>
      <c r="E1657" s="34">
        <f t="shared" si="136"/>
        <v>1</v>
      </c>
      <c r="F1657" s="35" t="s">
        <v>22</v>
      </c>
      <c r="G1657" s="34">
        <f t="shared" si="135"/>
        <v>293.95</v>
      </c>
      <c r="H1657" s="36">
        <f t="shared" si="132"/>
        <v>367.44</v>
      </c>
      <c r="I1657" s="36">
        <f t="shared" si="133"/>
        <v>367.44</v>
      </c>
      <c r="J1657" s="29" t="s">
        <v>3622</v>
      </c>
      <c r="K1657" s="37">
        <v>293.95</v>
      </c>
      <c r="M1657" s="38">
        <v>293.95</v>
      </c>
      <c r="N1657" s="39">
        <f t="shared" si="134"/>
        <v>0.25</v>
      </c>
      <c r="S1657" s="13">
        <v>1</v>
      </c>
    </row>
    <row r="1658" spans="1:19" ht="33.75" x14ac:dyDescent="0.25">
      <c r="A1658" s="32" t="s">
        <v>1704</v>
      </c>
      <c r="B1658" s="33" t="s">
        <v>2294</v>
      </c>
      <c r="C1658" s="32" t="s">
        <v>1</v>
      </c>
      <c r="D1658" s="32" t="s">
        <v>3078</v>
      </c>
      <c r="E1658" s="34">
        <f t="shared" si="136"/>
        <v>4</v>
      </c>
      <c r="F1658" s="35" t="s">
        <v>22</v>
      </c>
      <c r="G1658" s="34">
        <f t="shared" si="135"/>
        <v>76.67</v>
      </c>
      <c r="H1658" s="36">
        <f t="shared" si="132"/>
        <v>95.84</v>
      </c>
      <c r="I1658" s="36">
        <f t="shared" si="133"/>
        <v>383.36</v>
      </c>
      <c r="J1658" s="29" t="s">
        <v>3622</v>
      </c>
      <c r="K1658" s="37">
        <v>76.67</v>
      </c>
      <c r="M1658" s="38">
        <v>76.67</v>
      </c>
      <c r="N1658" s="39">
        <f t="shared" si="134"/>
        <v>0.25</v>
      </c>
      <c r="S1658" s="13">
        <v>4</v>
      </c>
    </row>
    <row r="1659" spans="1:19" ht="22.5" x14ac:dyDescent="0.25">
      <c r="A1659" s="32" t="s">
        <v>1705</v>
      </c>
      <c r="B1659" s="33" t="s">
        <v>2300</v>
      </c>
      <c r="C1659" s="32" t="s">
        <v>1</v>
      </c>
      <c r="D1659" s="32" t="s">
        <v>3084</v>
      </c>
      <c r="E1659" s="34">
        <f t="shared" si="136"/>
        <v>2</v>
      </c>
      <c r="F1659" s="35" t="s">
        <v>22</v>
      </c>
      <c r="G1659" s="34">
        <f t="shared" si="135"/>
        <v>571.35</v>
      </c>
      <c r="H1659" s="36">
        <f t="shared" si="132"/>
        <v>714.19</v>
      </c>
      <c r="I1659" s="36">
        <f t="shared" si="133"/>
        <v>1428.38</v>
      </c>
      <c r="J1659" s="29" t="s">
        <v>3622</v>
      </c>
      <c r="K1659" s="37">
        <v>571.35</v>
      </c>
      <c r="M1659" s="38">
        <v>571.35</v>
      </c>
      <c r="N1659" s="39">
        <f t="shared" si="134"/>
        <v>0.25</v>
      </c>
      <c r="S1659" s="13">
        <v>2</v>
      </c>
    </row>
    <row r="1660" spans="1:19" ht="22.5" x14ac:dyDescent="0.25">
      <c r="A1660" s="32" t="s">
        <v>1706</v>
      </c>
      <c r="B1660" s="33" t="s">
        <v>2308</v>
      </c>
      <c r="C1660" s="32" t="s">
        <v>1</v>
      </c>
      <c r="D1660" s="32" t="s">
        <v>3092</v>
      </c>
      <c r="E1660" s="34">
        <f t="shared" si="136"/>
        <v>2</v>
      </c>
      <c r="F1660" s="35" t="s">
        <v>22</v>
      </c>
      <c r="G1660" s="34">
        <f t="shared" si="135"/>
        <v>123.01</v>
      </c>
      <c r="H1660" s="36">
        <f t="shared" si="132"/>
        <v>153.76</v>
      </c>
      <c r="I1660" s="36">
        <f t="shared" si="133"/>
        <v>307.52</v>
      </c>
      <c r="J1660" s="29" t="s">
        <v>3622</v>
      </c>
      <c r="K1660" s="37">
        <v>123.01</v>
      </c>
      <c r="M1660" s="38">
        <v>123.01</v>
      </c>
      <c r="N1660" s="39">
        <f t="shared" si="134"/>
        <v>0.25</v>
      </c>
      <c r="S1660" s="13">
        <v>2</v>
      </c>
    </row>
    <row r="1661" spans="1:19" ht="22.5" x14ac:dyDescent="0.25">
      <c r="A1661" s="32" t="s">
        <v>1707</v>
      </c>
      <c r="B1661" s="33" t="s">
        <v>2346</v>
      </c>
      <c r="C1661" s="32" t="s">
        <v>1</v>
      </c>
      <c r="D1661" s="32" t="s">
        <v>3130</v>
      </c>
      <c r="E1661" s="34">
        <f t="shared" si="136"/>
        <v>40.6</v>
      </c>
      <c r="F1661" s="35" t="s">
        <v>24</v>
      </c>
      <c r="G1661" s="34">
        <f t="shared" si="135"/>
        <v>10.69</v>
      </c>
      <c r="H1661" s="36">
        <f t="shared" si="132"/>
        <v>13.36</v>
      </c>
      <c r="I1661" s="36">
        <f t="shared" si="133"/>
        <v>542.41999999999996</v>
      </c>
      <c r="J1661" s="29" t="s">
        <v>3622</v>
      </c>
      <c r="K1661" s="37">
        <v>10.69</v>
      </c>
      <c r="M1661" s="38">
        <v>10.69</v>
      </c>
      <c r="N1661" s="39">
        <f t="shared" si="134"/>
        <v>0.25</v>
      </c>
      <c r="S1661" s="13">
        <v>40.6</v>
      </c>
    </row>
    <row r="1662" spans="1:19" ht="22.5" x14ac:dyDescent="0.25">
      <c r="A1662" s="32" t="s">
        <v>1708</v>
      </c>
      <c r="B1662" s="33" t="s">
        <v>2347</v>
      </c>
      <c r="C1662" s="32" t="s">
        <v>1</v>
      </c>
      <c r="D1662" s="32" t="s">
        <v>3131</v>
      </c>
      <c r="E1662" s="34">
        <f t="shared" si="136"/>
        <v>26.65</v>
      </c>
      <c r="F1662" s="35" t="s">
        <v>24</v>
      </c>
      <c r="G1662" s="34">
        <f t="shared" si="135"/>
        <v>13.72</v>
      </c>
      <c r="H1662" s="36">
        <f t="shared" si="132"/>
        <v>17.149999999999999</v>
      </c>
      <c r="I1662" s="36">
        <f t="shared" si="133"/>
        <v>457.05</v>
      </c>
      <c r="J1662" s="29" t="s">
        <v>3622</v>
      </c>
      <c r="K1662" s="37">
        <v>13.72</v>
      </c>
      <c r="M1662" s="38">
        <v>13.72</v>
      </c>
      <c r="N1662" s="39">
        <f t="shared" si="134"/>
        <v>0.25</v>
      </c>
      <c r="S1662" s="13">
        <v>26.65</v>
      </c>
    </row>
    <row r="1663" spans="1:19" ht="22.5" x14ac:dyDescent="0.25">
      <c r="A1663" s="32" t="s">
        <v>1709</v>
      </c>
      <c r="B1663" s="33" t="s">
        <v>2359</v>
      </c>
      <c r="C1663" s="32" t="s">
        <v>1</v>
      </c>
      <c r="D1663" s="32" t="s">
        <v>3143</v>
      </c>
      <c r="E1663" s="34">
        <f t="shared" si="136"/>
        <v>129.69999999999999</v>
      </c>
      <c r="F1663" s="35" t="s">
        <v>24</v>
      </c>
      <c r="G1663" s="34">
        <f t="shared" si="135"/>
        <v>5.01</v>
      </c>
      <c r="H1663" s="36">
        <f t="shared" si="132"/>
        <v>6.26</v>
      </c>
      <c r="I1663" s="36">
        <f t="shared" si="133"/>
        <v>811.92</v>
      </c>
      <c r="J1663" s="29" t="s">
        <v>3622</v>
      </c>
      <c r="K1663" s="37">
        <v>5.01</v>
      </c>
      <c r="M1663" s="38">
        <v>5.01</v>
      </c>
      <c r="N1663" s="39">
        <f t="shared" si="134"/>
        <v>0.25</v>
      </c>
      <c r="S1663" s="13">
        <v>129.69999999999999</v>
      </c>
    </row>
    <row r="1664" spans="1:19" ht="22.5" x14ac:dyDescent="0.25">
      <c r="A1664" s="32" t="s">
        <v>1710</v>
      </c>
      <c r="B1664" s="33" t="s">
        <v>2360</v>
      </c>
      <c r="C1664" s="32" t="s">
        <v>1</v>
      </c>
      <c r="D1664" s="32" t="s">
        <v>3144</v>
      </c>
      <c r="E1664" s="34">
        <f t="shared" si="136"/>
        <v>64.400000000000006</v>
      </c>
      <c r="F1664" s="35" t="s">
        <v>24</v>
      </c>
      <c r="G1664" s="34">
        <f t="shared" si="135"/>
        <v>7.36</v>
      </c>
      <c r="H1664" s="36">
        <f t="shared" si="132"/>
        <v>9.1999999999999993</v>
      </c>
      <c r="I1664" s="36">
        <f t="shared" si="133"/>
        <v>592.48</v>
      </c>
      <c r="J1664" s="29" t="s">
        <v>3622</v>
      </c>
      <c r="K1664" s="37">
        <v>7.36</v>
      </c>
      <c r="M1664" s="38">
        <v>7.36</v>
      </c>
      <c r="N1664" s="39">
        <f t="shared" si="134"/>
        <v>0.25</v>
      </c>
      <c r="S1664" s="13">
        <v>64.400000000000006</v>
      </c>
    </row>
    <row r="1665" spans="1:19" ht="22.5" x14ac:dyDescent="0.25">
      <c r="A1665" s="32" t="s">
        <v>1711</v>
      </c>
      <c r="B1665" s="33" t="s">
        <v>2361</v>
      </c>
      <c r="C1665" s="32" t="s">
        <v>1</v>
      </c>
      <c r="D1665" s="32" t="s">
        <v>3145</v>
      </c>
      <c r="E1665" s="34">
        <f t="shared" si="136"/>
        <v>20.2</v>
      </c>
      <c r="F1665" s="35" t="s">
        <v>24</v>
      </c>
      <c r="G1665" s="34">
        <f t="shared" si="135"/>
        <v>10.37</v>
      </c>
      <c r="H1665" s="36">
        <f t="shared" si="132"/>
        <v>12.96</v>
      </c>
      <c r="I1665" s="36">
        <f t="shared" si="133"/>
        <v>261.79000000000002</v>
      </c>
      <c r="J1665" s="29" t="s">
        <v>3622</v>
      </c>
      <c r="K1665" s="37">
        <v>10.37</v>
      </c>
      <c r="M1665" s="38">
        <v>10.37</v>
      </c>
      <c r="N1665" s="39">
        <f t="shared" si="134"/>
        <v>0.25</v>
      </c>
      <c r="S1665" s="13">
        <v>20.2</v>
      </c>
    </row>
    <row r="1666" spans="1:19" ht="22.5" x14ac:dyDescent="0.25">
      <c r="A1666" s="32" t="s">
        <v>1712</v>
      </c>
      <c r="B1666" s="33" t="s">
        <v>2491</v>
      </c>
      <c r="C1666" s="32" t="s">
        <v>1</v>
      </c>
      <c r="D1666" s="32" t="s">
        <v>3274</v>
      </c>
      <c r="E1666" s="34">
        <f t="shared" si="136"/>
        <v>14</v>
      </c>
      <c r="F1666" s="35" t="s">
        <v>22</v>
      </c>
      <c r="G1666" s="34">
        <f t="shared" si="135"/>
        <v>12.88</v>
      </c>
      <c r="H1666" s="36">
        <f t="shared" si="132"/>
        <v>16.100000000000001</v>
      </c>
      <c r="I1666" s="36">
        <f t="shared" si="133"/>
        <v>225.4</v>
      </c>
      <c r="J1666" s="29" t="s">
        <v>3622</v>
      </c>
      <c r="K1666" s="37">
        <v>12.88</v>
      </c>
      <c r="M1666" s="38">
        <v>12.88</v>
      </c>
      <c r="N1666" s="39">
        <f t="shared" si="134"/>
        <v>0.25</v>
      </c>
      <c r="S1666" s="13">
        <v>14</v>
      </c>
    </row>
    <row r="1667" spans="1:19" ht="22.5" x14ac:dyDescent="0.25">
      <c r="A1667" s="32" t="s">
        <v>1713</v>
      </c>
      <c r="B1667" s="33" t="s">
        <v>2409</v>
      </c>
      <c r="C1667" s="32" t="s">
        <v>1</v>
      </c>
      <c r="D1667" s="32" t="s">
        <v>3193</v>
      </c>
      <c r="E1667" s="34">
        <f t="shared" si="136"/>
        <v>5</v>
      </c>
      <c r="F1667" s="35" t="s">
        <v>22</v>
      </c>
      <c r="G1667" s="34">
        <f t="shared" si="135"/>
        <v>20.16</v>
      </c>
      <c r="H1667" s="36">
        <f t="shared" ref="H1667:H1730" si="137">ROUND(G1667*(1+I$5),2)</f>
        <v>25.2</v>
      </c>
      <c r="I1667" s="36">
        <f t="shared" si="133"/>
        <v>126</v>
      </c>
      <c r="J1667" s="29" t="s">
        <v>3622</v>
      </c>
      <c r="K1667" s="37">
        <v>20.16</v>
      </c>
      <c r="M1667" s="38">
        <v>20.16</v>
      </c>
      <c r="N1667" s="39">
        <f t="shared" si="134"/>
        <v>0.25</v>
      </c>
      <c r="S1667" s="13">
        <v>5</v>
      </c>
    </row>
    <row r="1668" spans="1:19" ht="22.5" x14ac:dyDescent="0.25">
      <c r="A1668" s="32" t="s">
        <v>1714</v>
      </c>
      <c r="B1668" s="33" t="s">
        <v>2400</v>
      </c>
      <c r="C1668" s="32" t="s">
        <v>1</v>
      </c>
      <c r="D1668" s="32" t="s">
        <v>3184</v>
      </c>
      <c r="E1668" s="34">
        <f t="shared" si="136"/>
        <v>4</v>
      </c>
      <c r="F1668" s="35" t="s">
        <v>22</v>
      </c>
      <c r="G1668" s="34">
        <f t="shared" si="135"/>
        <v>31.23</v>
      </c>
      <c r="H1668" s="36">
        <f t="shared" si="137"/>
        <v>39.04</v>
      </c>
      <c r="I1668" s="36">
        <f t="shared" si="133"/>
        <v>156.16</v>
      </c>
      <c r="J1668" s="29" t="s">
        <v>3622</v>
      </c>
      <c r="K1668" s="37">
        <v>31.23</v>
      </c>
      <c r="M1668" s="38">
        <v>31.23</v>
      </c>
      <c r="N1668" s="39">
        <f t="shared" si="134"/>
        <v>0.25</v>
      </c>
      <c r="S1668" s="13">
        <v>4</v>
      </c>
    </row>
    <row r="1669" spans="1:19" ht="22.5" x14ac:dyDescent="0.25">
      <c r="A1669" s="32" t="s">
        <v>1715</v>
      </c>
      <c r="B1669" s="33" t="s">
        <v>2406</v>
      </c>
      <c r="C1669" s="32" t="s">
        <v>1</v>
      </c>
      <c r="D1669" s="32" t="s">
        <v>3190</v>
      </c>
      <c r="E1669" s="34">
        <f t="shared" si="136"/>
        <v>4</v>
      </c>
      <c r="F1669" s="35" t="s">
        <v>22</v>
      </c>
      <c r="G1669" s="34">
        <f t="shared" si="135"/>
        <v>32.69</v>
      </c>
      <c r="H1669" s="36">
        <f t="shared" si="137"/>
        <v>40.86</v>
      </c>
      <c r="I1669" s="36">
        <f t="shared" si="133"/>
        <v>163.44</v>
      </c>
      <c r="J1669" s="29" t="s">
        <v>3622</v>
      </c>
      <c r="K1669" s="37">
        <v>32.69</v>
      </c>
      <c r="M1669" s="38">
        <v>32.69</v>
      </c>
      <c r="N1669" s="39">
        <f t="shared" si="134"/>
        <v>0.25</v>
      </c>
      <c r="S1669" s="13">
        <v>4</v>
      </c>
    </row>
    <row r="1670" spans="1:19" ht="22.5" x14ac:dyDescent="0.25">
      <c r="A1670" s="32" t="s">
        <v>1716</v>
      </c>
      <c r="B1670" s="33" t="s">
        <v>2408</v>
      </c>
      <c r="C1670" s="32" t="s">
        <v>1</v>
      </c>
      <c r="D1670" s="32" t="s">
        <v>3192</v>
      </c>
      <c r="E1670" s="34">
        <f t="shared" si="136"/>
        <v>4</v>
      </c>
      <c r="F1670" s="35" t="s">
        <v>22</v>
      </c>
      <c r="G1670" s="34">
        <f t="shared" si="135"/>
        <v>50.31</v>
      </c>
      <c r="H1670" s="36">
        <f t="shared" si="137"/>
        <v>62.89</v>
      </c>
      <c r="I1670" s="36">
        <f t="shared" si="133"/>
        <v>251.56</v>
      </c>
      <c r="J1670" s="29" t="s">
        <v>3622</v>
      </c>
      <c r="K1670" s="37">
        <v>50.31</v>
      </c>
      <c r="M1670" s="38">
        <v>50.31</v>
      </c>
      <c r="N1670" s="39">
        <f t="shared" si="134"/>
        <v>0.25</v>
      </c>
      <c r="S1670" s="13">
        <v>4</v>
      </c>
    </row>
    <row r="1671" spans="1:19" ht="22.5" x14ac:dyDescent="0.25">
      <c r="A1671" s="32" t="s">
        <v>1717</v>
      </c>
      <c r="B1671" s="33" t="s">
        <v>2748</v>
      </c>
      <c r="C1671" s="32" t="s">
        <v>1</v>
      </c>
      <c r="D1671" s="32" t="s">
        <v>3525</v>
      </c>
      <c r="E1671" s="34">
        <f t="shared" si="136"/>
        <v>2</v>
      </c>
      <c r="F1671" s="35" t="s">
        <v>22</v>
      </c>
      <c r="G1671" s="34">
        <f t="shared" si="135"/>
        <v>67.930000000000007</v>
      </c>
      <c r="H1671" s="36">
        <f t="shared" si="137"/>
        <v>84.91</v>
      </c>
      <c r="I1671" s="36">
        <f t="shared" si="133"/>
        <v>169.82</v>
      </c>
      <c r="J1671" s="29" t="s">
        <v>3622</v>
      </c>
      <c r="K1671" s="37">
        <v>67.930000000000007</v>
      </c>
      <c r="M1671" s="38">
        <v>67.930000000000007</v>
      </c>
      <c r="N1671" s="39">
        <f t="shared" si="134"/>
        <v>0.25</v>
      </c>
      <c r="S1671" s="13">
        <v>2</v>
      </c>
    </row>
    <row r="1672" spans="1:19" x14ac:dyDescent="0.25">
      <c r="A1672" s="32" t="s">
        <v>1718</v>
      </c>
      <c r="B1672" s="33" t="s">
        <v>2415</v>
      </c>
      <c r="C1672" s="32" t="s">
        <v>2930</v>
      </c>
      <c r="D1672" s="32" t="s">
        <v>3199</v>
      </c>
      <c r="E1672" s="34">
        <f t="shared" si="136"/>
        <v>4</v>
      </c>
      <c r="F1672" s="35" t="s">
        <v>22</v>
      </c>
      <c r="G1672" s="34">
        <f t="shared" si="135"/>
        <v>225.61</v>
      </c>
      <c r="H1672" s="36">
        <f t="shared" si="137"/>
        <v>282.01</v>
      </c>
      <c r="I1672" s="36">
        <f t="shared" si="133"/>
        <v>1128.04</v>
      </c>
      <c r="J1672" s="29" t="s">
        <v>3622</v>
      </c>
      <c r="K1672" s="37">
        <v>225.61</v>
      </c>
      <c r="M1672" s="38">
        <v>225.61</v>
      </c>
      <c r="N1672" s="39">
        <f t="shared" si="134"/>
        <v>0.25</v>
      </c>
      <c r="S1672" s="13">
        <v>4</v>
      </c>
    </row>
    <row r="1673" spans="1:19" ht="22.5" x14ac:dyDescent="0.25">
      <c r="A1673" s="32" t="s">
        <v>1719</v>
      </c>
      <c r="B1673" s="33" t="s">
        <v>2436</v>
      </c>
      <c r="C1673" s="32" t="s">
        <v>1</v>
      </c>
      <c r="D1673" s="32" t="s">
        <v>3220</v>
      </c>
      <c r="E1673" s="34">
        <f t="shared" si="136"/>
        <v>3</v>
      </c>
      <c r="F1673" s="35" t="s">
        <v>22</v>
      </c>
      <c r="G1673" s="34">
        <f t="shared" si="135"/>
        <v>14.59</v>
      </c>
      <c r="H1673" s="36">
        <f t="shared" si="137"/>
        <v>18.239999999999998</v>
      </c>
      <c r="I1673" s="36">
        <f t="shared" si="133"/>
        <v>54.72</v>
      </c>
      <c r="J1673" s="29" t="s">
        <v>3622</v>
      </c>
      <c r="K1673" s="37">
        <v>14.59</v>
      </c>
      <c r="M1673" s="38">
        <v>14.59</v>
      </c>
      <c r="N1673" s="39">
        <f t="shared" si="134"/>
        <v>0.25</v>
      </c>
      <c r="S1673" s="13">
        <v>3</v>
      </c>
    </row>
    <row r="1674" spans="1:19" ht="22.5" x14ac:dyDescent="0.25">
      <c r="A1674" s="32" t="s">
        <v>1720</v>
      </c>
      <c r="B1674" s="33" t="s">
        <v>2429</v>
      </c>
      <c r="C1674" s="32" t="s">
        <v>1</v>
      </c>
      <c r="D1674" s="32" t="s">
        <v>3213</v>
      </c>
      <c r="E1674" s="34">
        <f t="shared" si="136"/>
        <v>2</v>
      </c>
      <c r="F1674" s="35" t="s">
        <v>22</v>
      </c>
      <c r="G1674" s="34">
        <f t="shared" si="135"/>
        <v>15.3</v>
      </c>
      <c r="H1674" s="36">
        <f t="shared" si="137"/>
        <v>19.13</v>
      </c>
      <c r="I1674" s="36">
        <f t="shared" si="133"/>
        <v>38.26</v>
      </c>
      <c r="J1674" s="29" t="s">
        <v>3622</v>
      </c>
      <c r="K1674" s="37">
        <v>15.3</v>
      </c>
      <c r="M1674" s="38">
        <v>15.3</v>
      </c>
      <c r="N1674" s="39">
        <f t="shared" si="134"/>
        <v>0.25</v>
      </c>
      <c r="S1674" s="13">
        <v>2</v>
      </c>
    </row>
    <row r="1675" spans="1:19" ht="22.5" x14ac:dyDescent="0.25">
      <c r="A1675" s="32" t="s">
        <v>1721</v>
      </c>
      <c r="B1675" s="33" t="s">
        <v>2418</v>
      </c>
      <c r="C1675" s="32" t="s">
        <v>1</v>
      </c>
      <c r="D1675" s="32" t="s">
        <v>3202</v>
      </c>
      <c r="E1675" s="34">
        <f t="shared" si="136"/>
        <v>4</v>
      </c>
      <c r="F1675" s="35" t="s">
        <v>22</v>
      </c>
      <c r="G1675" s="34">
        <f t="shared" si="135"/>
        <v>16.79</v>
      </c>
      <c r="H1675" s="36">
        <f t="shared" si="137"/>
        <v>20.99</v>
      </c>
      <c r="I1675" s="36">
        <f t="shared" si="133"/>
        <v>83.96</v>
      </c>
      <c r="J1675" s="29" t="s">
        <v>3622</v>
      </c>
      <c r="K1675" s="37">
        <v>16.79</v>
      </c>
      <c r="M1675" s="38">
        <v>16.79</v>
      </c>
      <c r="N1675" s="39">
        <f t="shared" si="134"/>
        <v>0.25</v>
      </c>
      <c r="S1675" s="13">
        <v>4</v>
      </c>
    </row>
    <row r="1676" spans="1:19" ht="22.5" x14ac:dyDescent="0.25">
      <c r="A1676" s="32" t="s">
        <v>1722</v>
      </c>
      <c r="B1676" s="33" t="s">
        <v>2546</v>
      </c>
      <c r="C1676" s="32" t="s">
        <v>1</v>
      </c>
      <c r="D1676" s="32" t="s">
        <v>3328</v>
      </c>
      <c r="E1676" s="34">
        <f t="shared" si="136"/>
        <v>4</v>
      </c>
      <c r="F1676" s="35" t="s">
        <v>22</v>
      </c>
      <c r="G1676" s="34">
        <f t="shared" si="135"/>
        <v>16.79</v>
      </c>
      <c r="H1676" s="36">
        <f t="shared" si="137"/>
        <v>20.99</v>
      </c>
      <c r="I1676" s="36">
        <f t="shared" si="133"/>
        <v>83.96</v>
      </c>
      <c r="J1676" s="29" t="s">
        <v>3622</v>
      </c>
      <c r="K1676" s="37">
        <v>16.79</v>
      </c>
      <c r="M1676" s="38">
        <v>16.79</v>
      </c>
      <c r="N1676" s="39">
        <f t="shared" si="134"/>
        <v>0.25</v>
      </c>
      <c r="S1676" s="13">
        <v>4</v>
      </c>
    </row>
    <row r="1677" spans="1:19" ht="22.5" x14ac:dyDescent="0.25">
      <c r="A1677" s="32" t="s">
        <v>1723</v>
      </c>
      <c r="B1677" s="33" t="s">
        <v>2420</v>
      </c>
      <c r="C1677" s="32" t="s">
        <v>1</v>
      </c>
      <c r="D1677" s="32" t="s">
        <v>3204</v>
      </c>
      <c r="E1677" s="34">
        <f t="shared" si="136"/>
        <v>1</v>
      </c>
      <c r="F1677" s="35" t="s">
        <v>22</v>
      </c>
      <c r="G1677" s="34">
        <f t="shared" si="135"/>
        <v>100.77</v>
      </c>
      <c r="H1677" s="36">
        <f t="shared" si="137"/>
        <v>125.96</v>
      </c>
      <c r="I1677" s="36">
        <f t="shared" ref="I1677:I1740" si="138">ROUND(E1677*H1677,2)</f>
        <v>125.96</v>
      </c>
      <c r="J1677" s="29" t="s">
        <v>3622</v>
      </c>
      <c r="K1677" s="37">
        <v>100.77</v>
      </c>
      <c r="M1677" s="38">
        <v>100.77</v>
      </c>
      <c r="N1677" s="39">
        <f t="shared" ref="N1677:N1740" si="139">ROUND(H1677/G1677,3)-1</f>
        <v>0.25</v>
      </c>
      <c r="S1677" s="13">
        <v>1</v>
      </c>
    </row>
    <row r="1678" spans="1:19" ht="22.5" x14ac:dyDescent="0.25">
      <c r="A1678" s="32" t="s">
        <v>1724</v>
      </c>
      <c r="B1678" s="33" t="s">
        <v>2421</v>
      </c>
      <c r="C1678" s="32" t="s">
        <v>2930</v>
      </c>
      <c r="D1678" s="32" t="s">
        <v>3205</v>
      </c>
      <c r="E1678" s="34">
        <f t="shared" si="136"/>
        <v>1</v>
      </c>
      <c r="F1678" s="35" t="s">
        <v>22</v>
      </c>
      <c r="G1678" s="34">
        <f t="shared" si="135"/>
        <v>621.57000000000005</v>
      </c>
      <c r="H1678" s="36">
        <f t="shared" si="137"/>
        <v>776.96</v>
      </c>
      <c r="I1678" s="36">
        <f t="shared" si="138"/>
        <v>776.96</v>
      </c>
      <c r="J1678" s="29" t="s">
        <v>3622</v>
      </c>
      <c r="K1678" s="37">
        <v>621.57000000000005</v>
      </c>
      <c r="M1678" s="38">
        <v>621.57000000000005</v>
      </c>
      <c r="N1678" s="39">
        <f t="shared" si="139"/>
        <v>0.25</v>
      </c>
      <c r="S1678" s="13">
        <v>1</v>
      </c>
    </row>
    <row r="1679" spans="1:19" ht="22.5" x14ac:dyDescent="0.25">
      <c r="A1679" s="32" t="s">
        <v>1725</v>
      </c>
      <c r="B1679" s="33" t="s">
        <v>2422</v>
      </c>
      <c r="C1679" s="32" t="s">
        <v>2930</v>
      </c>
      <c r="D1679" s="32" t="s">
        <v>3206</v>
      </c>
      <c r="E1679" s="34">
        <f t="shared" si="136"/>
        <v>4</v>
      </c>
      <c r="F1679" s="35" t="s">
        <v>22</v>
      </c>
      <c r="G1679" s="34">
        <f t="shared" si="135"/>
        <v>170.55</v>
      </c>
      <c r="H1679" s="36">
        <f t="shared" si="137"/>
        <v>213.19</v>
      </c>
      <c r="I1679" s="36">
        <f t="shared" si="138"/>
        <v>852.76</v>
      </c>
      <c r="J1679" s="29" t="s">
        <v>3622</v>
      </c>
      <c r="K1679" s="37">
        <v>170.55</v>
      </c>
      <c r="M1679" s="38">
        <v>170.55</v>
      </c>
      <c r="N1679" s="39">
        <f t="shared" si="139"/>
        <v>0.25</v>
      </c>
      <c r="S1679" s="13">
        <v>4</v>
      </c>
    </row>
    <row r="1680" spans="1:19" ht="24.75" customHeight="1" x14ac:dyDescent="0.25">
      <c r="A1680" s="32" t="s">
        <v>1726</v>
      </c>
      <c r="B1680" s="33" t="s">
        <v>2547</v>
      </c>
      <c r="C1680" s="32" t="s">
        <v>2930</v>
      </c>
      <c r="D1680" s="32" t="s">
        <v>3329</v>
      </c>
      <c r="E1680" s="34">
        <f t="shared" si="136"/>
        <v>2</v>
      </c>
      <c r="F1680" s="35" t="s">
        <v>22</v>
      </c>
      <c r="G1680" s="34">
        <f t="shared" si="135"/>
        <v>186.27</v>
      </c>
      <c r="H1680" s="36">
        <f t="shared" si="137"/>
        <v>232.84</v>
      </c>
      <c r="I1680" s="36">
        <f t="shared" si="138"/>
        <v>465.68</v>
      </c>
      <c r="J1680" s="29" t="s">
        <v>3622</v>
      </c>
      <c r="K1680" s="37">
        <v>186.27</v>
      </c>
      <c r="M1680" s="38">
        <v>186.27</v>
      </c>
      <c r="N1680" s="39">
        <f t="shared" si="139"/>
        <v>0.25</v>
      </c>
      <c r="S1680" s="13">
        <v>2</v>
      </c>
    </row>
    <row r="1681" spans="1:19" x14ac:dyDescent="0.25">
      <c r="A1681" s="32" t="s">
        <v>1727</v>
      </c>
      <c r="B1681" s="33" t="s">
        <v>2330</v>
      </c>
      <c r="C1681" s="32" t="s">
        <v>2930</v>
      </c>
      <c r="D1681" s="32" t="s">
        <v>3114</v>
      </c>
      <c r="E1681" s="34">
        <f t="shared" si="136"/>
        <v>1</v>
      </c>
      <c r="F1681" s="35" t="s">
        <v>22</v>
      </c>
      <c r="G1681" s="34">
        <f t="shared" si="135"/>
        <v>34.619999999999997</v>
      </c>
      <c r="H1681" s="36">
        <f t="shared" si="137"/>
        <v>43.28</v>
      </c>
      <c r="I1681" s="36">
        <f t="shared" si="138"/>
        <v>43.28</v>
      </c>
      <c r="J1681" s="29" t="s">
        <v>3622</v>
      </c>
      <c r="K1681" s="37">
        <v>34.619999999999997</v>
      </c>
      <c r="M1681" s="38">
        <v>34.619999999999997</v>
      </c>
      <c r="N1681" s="39">
        <f t="shared" si="139"/>
        <v>0.25</v>
      </c>
      <c r="S1681" s="13">
        <v>1</v>
      </c>
    </row>
    <row r="1682" spans="1:19" x14ac:dyDescent="0.25">
      <c r="A1682" s="32" t="s">
        <v>1728</v>
      </c>
      <c r="B1682" s="33" t="s">
        <v>2331</v>
      </c>
      <c r="C1682" s="32" t="s">
        <v>2930</v>
      </c>
      <c r="D1682" s="32" t="s">
        <v>3115</v>
      </c>
      <c r="E1682" s="34">
        <f t="shared" si="136"/>
        <v>1</v>
      </c>
      <c r="F1682" s="35" t="s">
        <v>22</v>
      </c>
      <c r="G1682" s="34">
        <f t="shared" si="135"/>
        <v>36.1</v>
      </c>
      <c r="H1682" s="36">
        <f t="shared" si="137"/>
        <v>45.13</v>
      </c>
      <c r="I1682" s="36">
        <f t="shared" si="138"/>
        <v>45.13</v>
      </c>
      <c r="J1682" s="29" t="s">
        <v>3622</v>
      </c>
      <c r="K1682" s="37">
        <v>36.1</v>
      </c>
      <c r="M1682" s="38">
        <v>36.1</v>
      </c>
      <c r="N1682" s="39">
        <f t="shared" si="139"/>
        <v>0.25</v>
      </c>
      <c r="S1682" s="13">
        <v>1</v>
      </c>
    </row>
    <row r="1683" spans="1:19" ht="22.5" x14ac:dyDescent="0.25">
      <c r="A1683" s="32" t="s">
        <v>1729</v>
      </c>
      <c r="B1683" s="33" t="s">
        <v>2332</v>
      </c>
      <c r="C1683" s="32" t="s">
        <v>1</v>
      </c>
      <c r="D1683" s="32" t="s">
        <v>3116</v>
      </c>
      <c r="E1683" s="34">
        <f t="shared" si="136"/>
        <v>1</v>
      </c>
      <c r="F1683" s="35" t="s">
        <v>22</v>
      </c>
      <c r="G1683" s="34">
        <f t="shared" si="135"/>
        <v>545.65</v>
      </c>
      <c r="H1683" s="36">
        <f>ROUND(G1683*(1+I$6),2)</f>
        <v>637.32000000000005</v>
      </c>
      <c r="I1683" s="36">
        <f t="shared" si="138"/>
        <v>637.32000000000005</v>
      </c>
      <c r="J1683" s="29" t="s">
        <v>3619</v>
      </c>
      <c r="K1683" s="37">
        <v>545.65</v>
      </c>
      <c r="M1683" s="38">
        <v>545.65</v>
      </c>
      <c r="N1683" s="39">
        <f t="shared" si="139"/>
        <v>0.16799999999999993</v>
      </c>
      <c r="S1683" s="13">
        <v>1</v>
      </c>
    </row>
    <row r="1684" spans="1:19" ht="22.5" x14ac:dyDescent="0.25">
      <c r="A1684" s="32" t="s">
        <v>1730</v>
      </c>
      <c r="B1684" s="33" t="s">
        <v>2336</v>
      </c>
      <c r="C1684" s="32" t="s">
        <v>2930</v>
      </c>
      <c r="D1684" s="32" t="s">
        <v>3120</v>
      </c>
      <c r="E1684" s="34">
        <f t="shared" si="136"/>
        <v>5</v>
      </c>
      <c r="F1684" s="35" t="s">
        <v>22</v>
      </c>
      <c r="G1684" s="34">
        <f t="shared" si="135"/>
        <v>26.41</v>
      </c>
      <c r="H1684" s="36">
        <f t="shared" si="137"/>
        <v>33.01</v>
      </c>
      <c r="I1684" s="36">
        <f t="shared" si="138"/>
        <v>165.05</v>
      </c>
      <c r="J1684" s="29" t="s">
        <v>3622</v>
      </c>
      <c r="K1684" s="37">
        <v>26.41</v>
      </c>
      <c r="M1684" s="38">
        <v>26.41</v>
      </c>
      <c r="N1684" s="39">
        <f t="shared" si="139"/>
        <v>0.25</v>
      </c>
      <c r="S1684" s="13">
        <v>5</v>
      </c>
    </row>
    <row r="1685" spans="1:19" ht="22.5" x14ac:dyDescent="0.25">
      <c r="A1685" s="32" t="s">
        <v>1731</v>
      </c>
      <c r="B1685" s="33" t="s">
        <v>2339</v>
      </c>
      <c r="C1685" s="32" t="s">
        <v>2930</v>
      </c>
      <c r="D1685" s="32" t="s">
        <v>3123</v>
      </c>
      <c r="E1685" s="34">
        <f t="shared" si="136"/>
        <v>5</v>
      </c>
      <c r="F1685" s="35" t="s">
        <v>22</v>
      </c>
      <c r="G1685" s="34">
        <f t="shared" si="135"/>
        <v>26.41</v>
      </c>
      <c r="H1685" s="36">
        <f t="shared" si="137"/>
        <v>33.01</v>
      </c>
      <c r="I1685" s="36">
        <f t="shared" si="138"/>
        <v>165.05</v>
      </c>
      <c r="J1685" s="29" t="s">
        <v>3622</v>
      </c>
      <c r="K1685" s="37">
        <v>26.41</v>
      </c>
      <c r="M1685" s="38">
        <v>26.41</v>
      </c>
      <c r="N1685" s="39">
        <f t="shared" si="139"/>
        <v>0.25</v>
      </c>
      <c r="S1685" s="13">
        <v>5</v>
      </c>
    </row>
    <row r="1686" spans="1:19" ht="22.5" x14ac:dyDescent="0.25">
      <c r="A1686" s="32" t="s">
        <v>1732</v>
      </c>
      <c r="B1686" s="33" t="s">
        <v>2314</v>
      </c>
      <c r="C1686" s="32" t="s">
        <v>1</v>
      </c>
      <c r="D1686" s="32" t="s">
        <v>3098</v>
      </c>
      <c r="E1686" s="34">
        <f t="shared" si="136"/>
        <v>6.05</v>
      </c>
      <c r="F1686" s="35" t="s">
        <v>24</v>
      </c>
      <c r="G1686" s="34">
        <f t="shared" si="135"/>
        <v>50.53</v>
      </c>
      <c r="H1686" s="36">
        <f t="shared" si="137"/>
        <v>63.16</v>
      </c>
      <c r="I1686" s="36">
        <f t="shared" si="138"/>
        <v>382.12</v>
      </c>
      <c r="J1686" s="29" t="s">
        <v>3622</v>
      </c>
      <c r="K1686" s="37">
        <v>50.53</v>
      </c>
      <c r="M1686" s="38">
        <v>50.53</v>
      </c>
      <c r="N1686" s="39">
        <f t="shared" si="139"/>
        <v>0.25</v>
      </c>
      <c r="S1686" s="13">
        <v>6.05</v>
      </c>
    </row>
    <row r="1687" spans="1:19" ht="22.5" x14ac:dyDescent="0.25">
      <c r="A1687" s="32" t="s">
        <v>1733</v>
      </c>
      <c r="B1687" s="33" t="s">
        <v>2318</v>
      </c>
      <c r="C1687" s="32" t="s">
        <v>1</v>
      </c>
      <c r="D1687" s="32" t="s">
        <v>3102</v>
      </c>
      <c r="E1687" s="34">
        <f t="shared" si="136"/>
        <v>2</v>
      </c>
      <c r="F1687" s="35" t="s">
        <v>22</v>
      </c>
      <c r="G1687" s="34">
        <f t="shared" si="135"/>
        <v>35.76</v>
      </c>
      <c r="H1687" s="36">
        <f t="shared" si="137"/>
        <v>44.7</v>
      </c>
      <c r="I1687" s="36">
        <f t="shared" si="138"/>
        <v>89.4</v>
      </c>
      <c r="J1687" s="29" t="s">
        <v>3622</v>
      </c>
      <c r="K1687" s="37">
        <v>35.76</v>
      </c>
      <c r="M1687" s="38">
        <v>35.76</v>
      </c>
      <c r="N1687" s="39">
        <f t="shared" si="139"/>
        <v>0.25</v>
      </c>
      <c r="S1687" s="13">
        <v>2</v>
      </c>
    </row>
    <row r="1688" spans="1:19" ht="33.75" x14ac:dyDescent="0.25">
      <c r="A1688" s="32" t="s">
        <v>1734</v>
      </c>
      <c r="B1688" s="33" t="s">
        <v>2281</v>
      </c>
      <c r="C1688" s="32" t="s">
        <v>1</v>
      </c>
      <c r="D1688" s="32" t="s">
        <v>3065</v>
      </c>
      <c r="E1688" s="34">
        <f t="shared" si="136"/>
        <v>1</v>
      </c>
      <c r="F1688" s="35" t="s">
        <v>22</v>
      </c>
      <c r="G1688" s="34">
        <f t="shared" si="135"/>
        <v>17.739999999999998</v>
      </c>
      <c r="H1688" s="36">
        <f t="shared" si="137"/>
        <v>22.18</v>
      </c>
      <c r="I1688" s="36">
        <f t="shared" si="138"/>
        <v>22.18</v>
      </c>
      <c r="J1688" s="29" t="s">
        <v>3622</v>
      </c>
      <c r="K1688" s="37">
        <v>17.739999999999998</v>
      </c>
      <c r="M1688" s="38">
        <v>17.739999999999998</v>
      </c>
      <c r="N1688" s="39">
        <f t="shared" si="139"/>
        <v>0.25</v>
      </c>
      <c r="S1688" s="13">
        <v>1</v>
      </c>
    </row>
    <row r="1689" spans="1:19" ht="22.5" x14ac:dyDescent="0.25">
      <c r="A1689" s="32" t="s">
        <v>1735</v>
      </c>
      <c r="B1689" s="33" t="s">
        <v>2320</v>
      </c>
      <c r="C1689" s="32" t="s">
        <v>1</v>
      </c>
      <c r="D1689" s="32" t="s">
        <v>3104</v>
      </c>
      <c r="E1689" s="34">
        <f t="shared" si="136"/>
        <v>2</v>
      </c>
      <c r="F1689" s="35" t="s">
        <v>22</v>
      </c>
      <c r="G1689" s="34">
        <f t="shared" si="135"/>
        <v>27.22</v>
      </c>
      <c r="H1689" s="36">
        <f t="shared" si="137"/>
        <v>34.03</v>
      </c>
      <c r="I1689" s="36">
        <f t="shared" si="138"/>
        <v>68.06</v>
      </c>
      <c r="J1689" s="29" t="s">
        <v>3622</v>
      </c>
      <c r="K1689" s="37">
        <v>27.22</v>
      </c>
      <c r="M1689" s="38">
        <v>27.22</v>
      </c>
      <c r="N1689" s="39">
        <f t="shared" si="139"/>
        <v>0.25</v>
      </c>
      <c r="S1689" s="13">
        <v>2</v>
      </c>
    </row>
    <row r="1690" spans="1:19" ht="22.5" x14ac:dyDescent="0.25">
      <c r="A1690" s="32" t="s">
        <v>1736</v>
      </c>
      <c r="B1690" s="33" t="s">
        <v>2324</v>
      </c>
      <c r="C1690" s="32" t="s">
        <v>1</v>
      </c>
      <c r="D1690" s="32" t="s">
        <v>3108</v>
      </c>
      <c r="E1690" s="34">
        <f t="shared" si="136"/>
        <v>1</v>
      </c>
      <c r="F1690" s="35" t="s">
        <v>22</v>
      </c>
      <c r="G1690" s="34">
        <f t="shared" si="135"/>
        <v>42.83</v>
      </c>
      <c r="H1690" s="36">
        <f t="shared" si="137"/>
        <v>53.54</v>
      </c>
      <c r="I1690" s="36">
        <f t="shared" si="138"/>
        <v>53.54</v>
      </c>
      <c r="J1690" s="29" t="s">
        <v>3622</v>
      </c>
      <c r="K1690" s="37">
        <v>42.83</v>
      </c>
      <c r="M1690" s="38">
        <v>42.83</v>
      </c>
      <c r="N1690" s="39">
        <f t="shared" si="139"/>
        <v>0.25</v>
      </c>
      <c r="S1690" s="13">
        <v>1</v>
      </c>
    </row>
    <row r="1691" spans="1:19" x14ac:dyDescent="0.25">
      <c r="A1691" s="32" t="s">
        <v>1737</v>
      </c>
      <c r="B1691" s="33" t="s">
        <v>2322</v>
      </c>
      <c r="C1691" s="32" t="s">
        <v>2930</v>
      </c>
      <c r="D1691" s="32" t="s">
        <v>3106</v>
      </c>
      <c r="E1691" s="34">
        <f t="shared" si="136"/>
        <v>2</v>
      </c>
      <c r="F1691" s="35" t="s">
        <v>22</v>
      </c>
      <c r="G1691" s="34">
        <f t="shared" si="135"/>
        <v>202.69</v>
      </c>
      <c r="H1691" s="36">
        <f t="shared" si="137"/>
        <v>253.36</v>
      </c>
      <c r="I1691" s="36">
        <f t="shared" si="138"/>
        <v>506.72</v>
      </c>
      <c r="J1691" s="29" t="s">
        <v>3622</v>
      </c>
      <c r="K1691" s="37">
        <v>202.69</v>
      </c>
      <c r="M1691" s="38">
        <v>202.69</v>
      </c>
      <c r="N1691" s="39">
        <f t="shared" si="139"/>
        <v>0.25</v>
      </c>
      <c r="S1691" s="13">
        <v>2</v>
      </c>
    </row>
    <row r="1692" spans="1:19" x14ac:dyDescent="0.25">
      <c r="A1692" s="24" t="s">
        <v>1738</v>
      </c>
      <c r="B1692" s="25" t="s">
        <v>2749</v>
      </c>
      <c r="C1692" s="24"/>
      <c r="D1692" s="24"/>
      <c r="E1692" s="26"/>
      <c r="F1692" s="27"/>
      <c r="G1692" s="26"/>
      <c r="H1692" s="28"/>
      <c r="I1692" s="28">
        <f>SUM(I1693:I1828)</f>
        <v>83399.389999999985</v>
      </c>
      <c r="J1692" s="29"/>
      <c r="K1692" s="37"/>
      <c r="M1692" s="38"/>
      <c r="N1692" s="39"/>
      <c r="O1692" s="28">
        <v>83399.39</v>
      </c>
      <c r="P1692" s="31">
        <f>I1692-O1692</f>
        <v>0</v>
      </c>
    </row>
    <row r="1693" spans="1:19" ht="33.75" x14ac:dyDescent="0.25">
      <c r="A1693" s="32" t="s">
        <v>1739</v>
      </c>
      <c r="B1693" s="33" t="s">
        <v>2170</v>
      </c>
      <c r="C1693" s="32" t="s">
        <v>2930</v>
      </c>
      <c r="D1693" s="32" t="s">
        <v>2954</v>
      </c>
      <c r="E1693" s="34">
        <f t="shared" si="136"/>
        <v>48</v>
      </c>
      <c r="F1693" s="35" t="s">
        <v>24</v>
      </c>
      <c r="G1693" s="34">
        <f t="shared" si="135"/>
        <v>115.74</v>
      </c>
      <c r="H1693" s="36">
        <f t="shared" si="137"/>
        <v>144.68</v>
      </c>
      <c r="I1693" s="36">
        <f t="shared" si="138"/>
        <v>6944.64</v>
      </c>
      <c r="J1693" s="29" t="s">
        <v>3622</v>
      </c>
      <c r="K1693" s="37">
        <v>115.74</v>
      </c>
      <c r="M1693" s="38">
        <v>115.74</v>
      </c>
      <c r="N1693" s="39">
        <f t="shared" si="139"/>
        <v>0.25</v>
      </c>
      <c r="S1693" s="13">
        <v>48</v>
      </c>
    </row>
    <row r="1694" spans="1:19" ht="22.5" x14ac:dyDescent="0.25">
      <c r="A1694" s="32" t="s">
        <v>1740</v>
      </c>
      <c r="B1694" s="33" t="s">
        <v>2171</v>
      </c>
      <c r="C1694" s="32" t="s">
        <v>1</v>
      </c>
      <c r="D1694" s="32" t="s">
        <v>2955</v>
      </c>
      <c r="E1694" s="34">
        <f t="shared" si="136"/>
        <v>32</v>
      </c>
      <c r="F1694" s="35" t="s">
        <v>23</v>
      </c>
      <c r="G1694" s="34">
        <f t="shared" si="135"/>
        <v>16.41</v>
      </c>
      <c r="H1694" s="36">
        <f t="shared" si="137"/>
        <v>20.51</v>
      </c>
      <c r="I1694" s="36">
        <f t="shared" si="138"/>
        <v>656.32</v>
      </c>
      <c r="J1694" s="29" t="s">
        <v>3622</v>
      </c>
      <c r="K1694" s="37">
        <v>16.41</v>
      </c>
      <c r="M1694" s="38">
        <v>16.41</v>
      </c>
      <c r="N1694" s="39">
        <f t="shared" si="139"/>
        <v>0.25</v>
      </c>
      <c r="S1694" s="13">
        <v>32</v>
      </c>
    </row>
    <row r="1695" spans="1:19" ht="29.25" customHeight="1" x14ac:dyDescent="0.25">
      <c r="A1695" s="32" t="s">
        <v>1741</v>
      </c>
      <c r="B1695" s="33" t="s">
        <v>2172</v>
      </c>
      <c r="C1695" s="32" t="s">
        <v>1</v>
      </c>
      <c r="D1695" s="32" t="s">
        <v>2956</v>
      </c>
      <c r="E1695" s="34">
        <f t="shared" si="136"/>
        <v>182</v>
      </c>
      <c r="F1695" s="35" t="s">
        <v>23</v>
      </c>
      <c r="G1695" s="34">
        <f t="shared" si="135"/>
        <v>10.47</v>
      </c>
      <c r="H1695" s="36">
        <f t="shared" si="137"/>
        <v>13.09</v>
      </c>
      <c r="I1695" s="36">
        <f t="shared" si="138"/>
        <v>2382.38</v>
      </c>
      <c r="J1695" s="29" t="s">
        <v>3622</v>
      </c>
      <c r="K1695" s="37">
        <v>10.47</v>
      </c>
      <c r="M1695" s="38">
        <v>10.47</v>
      </c>
      <c r="N1695" s="39">
        <f t="shared" si="139"/>
        <v>0.25</v>
      </c>
      <c r="S1695" s="13">
        <v>182</v>
      </c>
    </row>
    <row r="1696" spans="1:19" ht="22.5" x14ac:dyDescent="0.25">
      <c r="A1696" s="32" t="s">
        <v>1742</v>
      </c>
      <c r="B1696" s="33" t="s">
        <v>2173</v>
      </c>
      <c r="C1696" s="32" t="s">
        <v>1</v>
      </c>
      <c r="D1696" s="32" t="s">
        <v>2957</v>
      </c>
      <c r="E1696" s="34">
        <f t="shared" si="136"/>
        <v>6.03</v>
      </c>
      <c r="F1696" s="35" t="s">
        <v>19</v>
      </c>
      <c r="G1696" s="34">
        <f t="shared" ref="G1696:G1759" si="140">ROUND(K1696*(100%-I$7),2)</f>
        <v>44.5</v>
      </c>
      <c r="H1696" s="36">
        <f t="shared" si="137"/>
        <v>55.63</v>
      </c>
      <c r="I1696" s="36">
        <f t="shared" si="138"/>
        <v>335.45</v>
      </c>
      <c r="J1696" s="29" t="s">
        <v>3622</v>
      </c>
      <c r="K1696" s="37">
        <v>44.5</v>
      </c>
      <c r="M1696" s="38">
        <v>44.5</v>
      </c>
      <c r="N1696" s="39">
        <f t="shared" si="139"/>
        <v>0.25</v>
      </c>
      <c r="S1696" s="13">
        <v>6.03</v>
      </c>
    </row>
    <row r="1697" spans="1:19" ht="22.5" x14ac:dyDescent="0.25">
      <c r="A1697" s="32" t="s">
        <v>1743</v>
      </c>
      <c r="B1697" s="33" t="s">
        <v>2174</v>
      </c>
      <c r="C1697" s="32" t="s">
        <v>1</v>
      </c>
      <c r="D1697" s="32" t="s">
        <v>2958</v>
      </c>
      <c r="E1697" s="34">
        <f t="shared" si="136"/>
        <v>6</v>
      </c>
      <c r="F1697" s="35" t="s">
        <v>22</v>
      </c>
      <c r="G1697" s="34">
        <f t="shared" si="140"/>
        <v>18.73</v>
      </c>
      <c r="H1697" s="36">
        <f t="shared" si="137"/>
        <v>23.41</v>
      </c>
      <c r="I1697" s="36">
        <f t="shared" si="138"/>
        <v>140.46</v>
      </c>
      <c r="J1697" s="29" t="s">
        <v>3622</v>
      </c>
      <c r="K1697" s="37">
        <v>18.73</v>
      </c>
      <c r="M1697" s="38">
        <v>18.73</v>
      </c>
      <c r="N1697" s="39">
        <f t="shared" si="139"/>
        <v>0.25</v>
      </c>
      <c r="S1697" s="13">
        <v>6</v>
      </c>
    </row>
    <row r="1698" spans="1:19" ht="22.5" x14ac:dyDescent="0.25">
      <c r="A1698" s="32" t="s">
        <v>1744</v>
      </c>
      <c r="B1698" s="33" t="s">
        <v>2175</v>
      </c>
      <c r="C1698" s="32" t="s">
        <v>1</v>
      </c>
      <c r="D1698" s="32" t="s">
        <v>2959</v>
      </c>
      <c r="E1698" s="34">
        <f t="shared" si="136"/>
        <v>3.78</v>
      </c>
      <c r="F1698" s="35" t="s">
        <v>19</v>
      </c>
      <c r="G1698" s="34">
        <f t="shared" si="140"/>
        <v>100.91</v>
      </c>
      <c r="H1698" s="36">
        <f t="shared" si="137"/>
        <v>126.14</v>
      </c>
      <c r="I1698" s="36">
        <f t="shared" si="138"/>
        <v>476.81</v>
      </c>
      <c r="J1698" s="29" t="s">
        <v>3622</v>
      </c>
      <c r="K1698" s="37">
        <v>100.91</v>
      </c>
      <c r="M1698" s="38">
        <v>100.91</v>
      </c>
      <c r="N1698" s="39">
        <f t="shared" si="139"/>
        <v>0.25</v>
      </c>
      <c r="S1698" s="13">
        <v>3.78</v>
      </c>
    </row>
    <row r="1699" spans="1:19" ht="22.5" x14ac:dyDescent="0.25">
      <c r="A1699" s="32" t="s">
        <v>1745</v>
      </c>
      <c r="B1699" s="33" t="s">
        <v>2176</v>
      </c>
      <c r="C1699" s="32" t="s">
        <v>1</v>
      </c>
      <c r="D1699" s="32" t="s">
        <v>2960</v>
      </c>
      <c r="E1699" s="34">
        <f t="shared" si="136"/>
        <v>15.12</v>
      </c>
      <c r="F1699" s="35" t="s">
        <v>19</v>
      </c>
      <c r="G1699" s="34">
        <f t="shared" si="140"/>
        <v>44.75</v>
      </c>
      <c r="H1699" s="36">
        <f t="shared" si="137"/>
        <v>55.94</v>
      </c>
      <c r="I1699" s="36">
        <f t="shared" si="138"/>
        <v>845.81</v>
      </c>
      <c r="J1699" s="29" t="s">
        <v>3622</v>
      </c>
      <c r="K1699" s="37">
        <v>44.75</v>
      </c>
      <c r="M1699" s="38">
        <v>44.75</v>
      </c>
      <c r="N1699" s="39">
        <f t="shared" si="139"/>
        <v>0.25</v>
      </c>
      <c r="S1699" s="13">
        <v>15.12</v>
      </c>
    </row>
    <row r="1700" spans="1:19" ht="45" x14ac:dyDescent="0.25">
      <c r="A1700" s="32" t="s">
        <v>1746</v>
      </c>
      <c r="B1700" s="33" t="s">
        <v>2177</v>
      </c>
      <c r="C1700" s="32" t="s">
        <v>1</v>
      </c>
      <c r="D1700" s="32" t="s">
        <v>2961</v>
      </c>
      <c r="E1700" s="34">
        <f t="shared" ref="E1700:E1763" si="141">S1700</f>
        <v>16.46</v>
      </c>
      <c r="F1700" s="35" t="s">
        <v>19</v>
      </c>
      <c r="G1700" s="34">
        <f t="shared" si="140"/>
        <v>8.9</v>
      </c>
      <c r="H1700" s="36">
        <f t="shared" si="137"/>
        <v>11.13</v>
      </c>
      <c r="I1700" s="36">
        <f t="shared" si="138"/>
        <v>183.2</v>
      </c>
      <c r="J1700" s="29" t="s">
        <v>3622</v>
      </c>
      <c r="K1700" s="37">
        <v>8.9</v>
      </c>
      <c r="M1700" s="38">
        <v>8.9</v>
      </c>
      <c r="N1700" s="39">
        <f t="shared" si="139"/>
        <v>0.25099999999999989</v>
      </c>
      <c r="S1700" s="13">
        <v>16.46</v>
      </c>
    </row>
    <row r="1701" spans="1:19" ht="22.5" x14ac:dyDescent="0.25">
      <c r="A1701" s="32" t="s">
        <v>1747</v>
      </c>
      <c r="B1701" s="33" t="s">
        <v>2178</v>
      </c>
      <c r="C1701" s="32" t="s">
        <v>1</v>
      </c>
      <c r="D1701" s="32" t="s">
        <v>2962</v>
      </c>
      <c r="E1701" s="34">
        <f t="shared" si="141"/>
        <v>13.5</v>
      </c>
      <c r="F1701" s="35" t="s">
        <v>18</v>
      </c>
      <c r="G1701" s="34">
        <f t="shared" si="140"/>
        <v>6.93</v>
      </c>
      <c r="H1701" s="36">
        <f t="shared" si="137"/>
        <v>8.66</v>
      </c>
      <c r="I1701" s="36">
        <f t="shared" si="138"/>
        <v>116.91</v>
      </c>
      <c r="J1701" s="29" t="s">
        <v>3622</v>
      </c>
      <c r="K1701" s="37">
        <v>6.93</v>
      </c>
      <c r="M1701" s="38">
        <v>6.93</v>
      </c>
      <c r="N1701" s="39">
        <f t="shared" si="139"/>
        <v>0.25</v>
      </c>
      <c r="S1701" s="13">
        <v>13.5</v>
      </c>
    </row>
    <row r="1702" spans="1:19" ht="22.5" x14ac:dyDescent="0.25">
      <c r="A1702" s="32" t="s">
        <v>1748</v>
      </c>
      <c r="B1702" s="33" t="s">
        <v>2179</v>
      </c>
      <c r="C1702" s="32" t="s">
        <v>1</v>
      </c>
      <c r="D1702" s="32" t="s">
        <v>2963</v>
      </c>
      <c r="E1702" s="34">
        <f t="shared" si="141"/>
        <v>0.15</v>
      </c>
      <c r="F1702" s="35" t="s">
        <v>19</v>
      </c>
      <c r="G1702" s="34">
        <f t="shared" si="140"/>
        <v>867.92</v>
      </c>
      <c r="H1702" s="36">
        <f t="shared" si="137"/>
        <v>1084.9000000000001</v>
      </c>
      <c r="I1702" s="36">
        <f t="shared" si="138"/>
        <v>162.74</v>
      </c>
      <c r="J1702" s="29" t="s">
        <v>3622</v>
      </c>
      <c r="K1702" s="37">
        <v>867.92</v>
      </c>
      <c r="M1702" s="38">
        <v>867.92</v>
      </c>
      <c r="N1702" s="39">
        <f t="shared" si="139"/>
        <v>0.25</v>
      </c>
      <c r="S1702" s="13">
        <v>0.15</v>
      </c>
    </row>
    <row r="1703" spans="1:19" ht="22.5" x14ac:dyDescent="0.25">
      <c r="A1703" s="32" t="s">
        <v>1749</v>
      </c>
      <c r="B1703" s="33" t="s">
        <v>2180</v>
      </c>
      <c r="C1703" s="32" t="s">
        <v>1</v>
      </c>
      <c r="D1703" s="32" t="s">
        <v>2964</v>
      </c>
      <c r="E1703" s="34">
        <f t="shared" si="141"/>
        <v>13.76</v>
      </c>
      <c r="F1703" s="35" t="s">
        <v>18</v>
      </c>
      <c r="G1703" s="34">
        <f t="shared" si="140"/>
        <v>82.91</v>
      </c>
      <c r="H1703" s="36">
        <f t="shared" si="137"/>
        <v>103.64</v>
      </c>
      <c r="I1703" s="36">
        <f t="shared" si="138"/>
        <v>1426.09</v>
      </c>
      <c r="J1703" s="29" t="s">
        <v>3622</v>
      </c>
      <c r="K1703" s="37">
        <v>82.91</v>
      </c>
      <c r="M1703" s="38">
        <v>82.91</v>
      </c>
      <c r="N1703" s="39">
        <f t="shared" si="139"/>
        <v>0.25</v>
      </c>
      <c r="S1703" s="13">
        <v>13.76</v>
      </c>
    </row>
    <row r="1704" spans="1:19" ht="26.25" customHeight="1" x14ac:dyDescent="0.25">
      <c r="A1704" s="32" t="s">
        <v>1750</v>
      </c>
      <c r="B1704" s="33" t="s">
        <v>2181</v>
      </c>
      <c r="C1704" s="32" t="s">
        <v>1</v>
      </c>
      <c r="D1704" s="32" t="s">
        <v>2965</v>
      </c>
      <c r="E1704" s="34">
        <f t="shared" si="141"/>
        <v>6</v>
      </c>
      <c r="F1704" s="35" t="s">
        <v>23</v>
      </c>
      <c r="G1704" s="34">
        <f t="shared" si="140"/>
        <v>20.8</v>
      </c>
      <c r="H1704" s="36">
        <f t="shared" si="137"/>
        <v>26</v>
      </c>
      <c r="I1704" s="36">
        <f t="shared" si="138"/>
        <v>156</v>
      </c>
      <c r="J1704" s="29" t="s">
        <v>3622</v>
      </c>
      <c r="K1704" s="37">
        <v>20.8</v>
      </c>
      <c r="M1704" s="38">
        <v>20.8</v>
      </c>
      <c r="N1704" s="39">
        <f t="shared" si="139"/>
        <v>0.25</v>
      </c>
      <c r="S1704" s="13">
        <v>6</v>
      </c>
    </row>
    <row r="1705" spans="1:19" ht="26.25" customHeight="1" x14ac:dyDescent="0.25">
      <c r="A1705" s="32" t="s">
        <v>1751</v>
      </c>
      <c r="B1705" s="33" t="s">
        <v>2183</v>
      </c>
      <c r="C1705" s="32" t="s">
        <v>1</v>
      </c>
      <c r="D1705" s="32" t="s">
        <v>2967</v>
      </c>
      <c r="E1705" s="34">
        <f t="shared" si="141"/>
        <v>139</v>
      </c>
      <c r="F1705" s="35" t="s">
        <v>23</v>
      </c>
      <c r="G1705" s="34">
        <f t="shared" si="140"/>
        <v>14.16</v>
      </c>
      <c r="H1705" s="36">
        <f t="shared" si="137"/>
        <v>17.7</v>
      </c>
      <c r="I1705" s="36">
        <f t="shared" si="138"/>
        <v>2460.3000000000002</v>
      </c>
      <c r="J1705" s="29" t="s">
        <v>3622</v>
      </c>
      <c r="K1705" s="37">
        <v>14.16</v>
      </c>
      <c r="M1705" s="38">
        <v>14.16</v>
      </c>
      <c r="N1705" s="39">
        <f t="shared" si="139"/>
        <v>0.25</v>
      </c>
      <c r="S1705" s="13">
        <v>139</v>
      </c>
    </row>
    <row r="1706" spans="1:19" ht="22.5" x14ac:dyDescent="0.25">
      <c r="A1706" s="32" t="s">
        <v>1752</v>
      </c>
      <c r="B1706" s="33" t="s">
        <v>2186</v>
      </c>
      <c r="C1706" s="32" t="s">
        <v>1</v>
      </c>
      <c r="D1706" s="32" t="s">
        <v>2970</v>
      </c>
      <c r="E1706" s="34">
        <f t="shared" si="141"/>
        <v>1.1000000000000001</v>
      </c>
      <c r="F1706" s="35" t="s">
        <v>19</v>
      </c>
      <c r="G1706" s="34">
        <f t="shared" si="140"/>
        <v>826.87</v>
      </c>
      <c r="H1706" s="36">
        <f t="shared" si="137"/>
        <v>1033.5899999999999</v>
      </c>
      <c r="I1706" s="36">
        <f t="shared" si="138"/>
        <v>1136.95</v>
      </c>
      <c r="J1706" s="29" t="s">
        <v>3622</v>
      </c>
      <c r="K1706" s="37">
        <v>826.87</v>
      </c>
      <c r="M1706" s="38">
        <v>826.87</v>
      </c>
      <c r="N1706" s="39">
        <f t="shared" si="139"/>
        <v>0.25</v>
      </c>
      <c r="S1706" s="13">
        <v>1.1000000000000001</v>
      </c>
    </row>
    <row r="1707" spans="1:19" ht="45" x14ac:dyDescent="0.25">
      <c r="A1707" s="32" t="s">
        <v>1753</v>
      </c>
      <c r="B1707" s="33" t="s">
        <v>2187</v>
      </c>
      <c r="C1707" s="32" t="s">
        <v>1</v>
      </c>
      <c r="D1707" s="32" t="s">
        <v>2971</v>
      </c>
      <c r="E1707" s="34">
        <f t="shared" si="141"/>
        <v>33.159999999999997</v>
      </c>
      <c r="F1707" s="35" t="s">
        <v>19</v>
      </c>
      <c r="G1707" s="34">
        <f t="shared" si="140"/>
        <v>20.39</v>
      </c>
      <c r="H1707" s="36">
        <f t="shared" si="137"/>
        <v>25.49</v>
      </c>
      <c r="I1707" s="36">
        <f t="shared" si="138"/>
        <v>845.25</v>
      </c>
      <c r="J1707" s="29" t="s">
        <v>3622</v>
      </c>
      <c r="K1707" s="37">
        <v>20.39</v>
      </c>
      <c r="M1707" s="38">
        <v>20.39</v>
      </c>
      <c r="N1707" s="39">
        <f t="shared" si="139"/>
        <v>0.25</v>
      </c>
      <c r="S1707" s="13">
        <v>33.159999999999997</v>
      </c>
    </row>
    <row r="1708" spans="1:19" ht="33.75" x14ac:dyDescent="0.25">
      <c r="A1708" s="32" t="s">
        <v>1754</v>
      </c>
      <c r="B1708" s="33" t="s">
        <v>2188</v>
      </c>
      <c r="C1708" s="32" t="s">
        <v>1</v>
      </c>
      <c r="D1708" s="32" t="s">
        <v>2972</v>
      </c>
      <c r="E1708" s="34">
        <f t="shared" si="141"/>
        <v>2.87</v>
      </c>
      <c r="F1708" s="35" t="s">
        <v>19</v>
      </c>
      <c r="G1708" s="34">
        <f t="shared" si="140"/>
        <v>7.25</v>
      </c>
      <c r="H1708" s="36">
        <f t="shared" si="137"/>
        <v>9.06</v>
      </c>
      <c r="I1708" s="36">
        <f t="shared" si="138"/>
        <v>26</v>
      </c>
      <c r="J1708" s="29" t="s">
        <v>3622</v>
      </c>
      <c r="K1708" s="37">
        <v>7.25</v>
      </c>
      <c r="M1708" s="38">
        <v>7.25</v>
      </c>
      <c r="N1708" s="39">
        <f t="shared" si="139"/>
        <v>0.25</v>
      </c>
      <c r="S1708" s="13">
        <v>2.87</v>
      </c>
    </row>
    <row r="1709" spans="1:19" ht="22.5" x14ac:dyDescent="0.25">
      <c r="A1709" s="32" t="s">
        <v>1755</v>
      </c>
      <c r="B1709" s="33" t="s">
        <v>2189</v>
      </c>
      <c r="C1709" s="32" t="s">
        <v>1</v>
      </c>
      <c r="D1709" s="32" t="s">
        <v>2973</v>
      </c>
      <c r="E1709" s="34">
        <f t="shared" si="141"/>
        <v>86</v>
      </c>
      <c r="F1709" s="35" t="s">
        <v>20</v>
      </c>
      <c r="G1709" s="34">
        <f t="shared" si="140"/>
        <v>2.58</v>
      </c>
      <c r="H1709" s="36">
        <f t="shared" si="137"/>
        <v>3.23</v>
      </c>
      <c r="I1709" s="36">
        <f t="shared" si="138"/>
        <v>277.77999999999997</v>
      </c>
      <c r="J1709" s="29" t="s">
        <v>3622</v>
      </c>
      <c r="K1709" s="37">
        <v>2.58</v>
      </c>
      <c r="M1709" s="38">
        <v>2.58</v>
      </c>
      <c r="N1709" s="39">
        <f t="shared" si="139"/>
        <v>0.252</v>
      </c>
      <c r="S1709" s="13">
        <v>86</v>
      </c>
    </row>
    <row r="1710" spans="1:19" ht="24" customHeight="1" x14ac:dyDescent="0.25">
      <c r="A1710" s="32" t="s">
        <v>1756</v>
      </c>
      <c r="B1710" s="33" t="s">
        <v>2190</v>
      </c>
      <c r="C1710" s="32" t="s">
        <v>1</v>
      </c>
      <c r="D1710" s="32" t="s">
        <v>2974</v>
      </c>
      <c r="E1710" s="34">
        <f t="shared" si="141"/>
        <v>2</v>
      </c>
      <c r="F1710" s="35" t="s">
        <v>18</v>
      </c>
      <c r="G1710" s="34">
        <f t="shared" si="140"/>
        <v>42.85</v>
      </c>
      <c r="H1710" s="36">
        <f t="shared" si="137"/>
        <v>53.56</v>
      </c>
      <c r="I1710" s="36">
        <f t="shared" si="138"/>
        <v>107.12</v>
      </c>
      <c r="J1710" s="29" t="s">
        <v>3622</v>
      </c>
      <c r="K1710" s="37">
        <v>42.85</v>
      </c>
      <c r="M1710" s="38">
        <v>42.85</v>
      </c>
      <c r="N1710" s="39">
        <f t="shared" si="139"/>
        <v>0.25</v>
      </c>
      <c r="S1710" s="13">
        <v>2</v>
      </c>
    </row>
    <row r="1711" spans="1:19" ht="22.5" x14ac:dyDescent="0.25">
      <c r="A1711" s="32" t="s">
        <v>1757</v>
      </c>
      <c r="B1711" s="33" t="s">
        <v>2191</v>
      </c>
      <c r="C1711" s="32" t="s">
        <v>1</v>
      </c>
      <c r="D1711" s="32" t="s">
        <v>2975</v>
      </c>
      <c r="E1711" s="34">
        <f t="shared" si="141"/>
        <v>0.13</v>
      </c>
      <c r="F1711" s="35" t="s">
        <v>19</v>
      </c>
      <c r="G1711" s="34">
        <f t="shared" si="140"/>
        <v>110.9</v>
      </c>
      <c r="H1711" s="36">
        <f t="shared" si="137"/>
        <v>138.63</v>
      </c>
      <c r="I1711" s="36">
        <f t="shared" si="138"/>
        <v>18.02</v>
      </c>
      <c r="J1711" s="29" t="s">
        <v>3622</v>
      </c>
      <c r="K1711" s="37">
        <v>110.9</v>
      </c>
      <c r="M1711" s="38">
        <v>110.9</v>
      </c>
      <c r="N1711" s="39">
        <f t="shared" si="139"/>
        <v>0.25</v>
      </c>
      <c r="S1711" s="13">
        <v>0.13</v>
      </c>
    </row>
    <row r="1712" spans="1:19" ht="22.5" x14ac:dyDescent="0.25">
      <c r="A1712" s="32" t="s">
        <v>1758</v>
      </c>
      <c r="B1712" s="33" t="s">
        <v>2192</v>
      </c>
      <c r="C1712" s="32" t="s">
        <v>1</v>
      </c>
      <c r="D1712" s="32" t="s">
        <v>2976</v>
      </c>
      <c r="E1712" s="34">
        <f t="shared" si="141"/>
        <v>0.51</v>
      </c>
      <c r="F1712" s="35" t="s">
        <v>19</v>
      </c>
      <c r="G1712" s="34">
        <f t="shared" si="140"/>
        <v>57.43</v>
      </c>
      <c r="H1712" s="36">
        <f t="shared" si="137"/>
        <v>71.790000000000006</v>
      </c>
      <c r="I1712" s="36">
        <f t="shared" si="138"/>
        <v>36.61</v>
      </c>
      <c r="J1712" s="29" t="s">
        <v>3622</v>
      </c>
      <c r="K1712" s="37">
        <v>57.43</v>
      </c>
      <c r="M1712" s="38">
        <v>57.43</v>
      </c>
      <c r="N1712" s="39">
        <f t="shared" si="139"/>
        <v>0.25</v>
      </c>
      <c r="S1712" s="13">
        <v>0.51</v>
      </c>
    </row>
    <row r="1713" spans="1:19" ht="22.5" x14ac:dyDescent="0.25">
      <c r="A1713" s="32" t="s">
        <v>1759</v>
      </c>
      <c r="B1713" s="33" t="s">
        <v>2179</v>
      </c>
      <c r="C1713" s="32" t="s">
        <v>1</v>
      </c>
      <c r="D1713" s="32" t="s">
        <v>2963</v>
      </c>
      <c r="E1713" s="34">
        <f t="shared" si="141"/>
        <v>0.13</v>
      </c>
      <c r="F1713" s="35" t="s">
        <v>19</v>
      </c>
      <c r="G1713" s="34">
        <f t="shared" si="140"/>
        <v>867.92</v>
      </c>
      <c r="H1713" s="36">
        <f t="shared" si="137"/>
        <v>1084.9000000000001</v>
      </c>
      <c r="I1713" s="36">
        <f t="shared" si="138"/>
        <v>141.04</v>
      </c>
      <c r="J1713" s="29" t="s">
        <v>3622</v>
      </c>
      <c r="K1713" s="37">
        <v>867.92</v>
      </c>
      <c r="M1713" s="38">
        <v>867.92</v>
      </c>
      <c r="N1713" s="39">
        <f t="shared" si="139"/>
        <v>0.25</v>
      </c>
      <c r="S1713" s="13">
        <v>0.13</v>
      </c>
    </row>
    <row r="1714" spans="1:19" ht="22.5" x14ac:dyDescent="0.25">
      <c r="A1714" s="32" t="s">
        <v>1760</v>
      </c>
      <c r="B1714" s="33" t="s">
        <v>2178</v>
      </c>
      <c r="C1714" s="32" t="s">
        <v>1</v>
      </c>
      <c r="D1714" s="32" t="s">
        <v>2962</v>
      </c>
      <c r="E1714" s="34">
        <f t="shared" si="141"/>
        <v>2.57</v>
      </c>
      <c r="F1714" s="35" t="s">
        <v>18</v>
      </c>
      <c r="G1714" s="34">
        <f t="shared" si="140"/>
        <v>6.93</v>
      </c>
      <c r="H1714" s="36">
        <f t="shared" si="137"/>
        <v>8.66</v>
      </c>
      <c r="I1714" s="36">
        <f t="shared" si="138"/>
        <v>22.26</v>
      </c>
      <c r="J1714" s="29" t="s">
        <v>3622</v>
      </c>
      <c r="K1714" s="37">
        <v>6.93</v>
      </c>
      <c r="M1714" s="38">
        <v>6.93</v>
      </c>
      <c r="N1714" s="39">
        <f t="shared" si="139"/>
        <v>0.25</v>
      </c>
      <c r="S1714" s="13">
        <v>2.57</v>
      </c>
    </row>
    <row r="1715" spans="1:19" ht="22.5" x14ac:dyDescent="0.25">
      <c r="A1715" s="32" t="s">
        <v>1761</v>
      </c>
      <c r="B1715" s="33" t="s">
        <v>2193</v>
      </c>
      <c r="C1715" s="32" t="s">
        <v>1</v>
      </c>
      <c r="D1715" s="32" t="s">
        <v>2977</v>
      </c>
      <c r="E1715" s="34">
        <f t="shared" si="141"/>
        <v>13</v>
      </c>
      <c r="F1715" s="35" t="s">
        <v>23</v>
      </c>
      <c r="G1715" s="34">
        <f t="shared" si="140"/>
        <v>17.25</v>
      </c>
      <c r="H1715" s="36">
        <f t="shared" si="137"/>
        <v>21.56</v>
      </c>
      <c r="I1715" s="36">
        <f t="shared" si="138"/>
        <v>280.27999999999997</v>
      </c>
      <c r="J1715" s="29" t="s">
        <v>3622</v>
      </c>
      <c r="K1715" s="37">
        <v>17.25</v>
      </c>
      <c r="M1715" s="38">
        <v>17.25</v>
      </c>
      <c r="N1715" s="39">
        <f t="shared" si="139"/>
        <v>0.25</v>
      </c>
      <c r="S1715" s="13">
        <v>13</v>
      </c>
    </row>
    <row r="1716" spans="1:19" ht="22.5" x14ac:dyDescent="0.25">
      <c r="A1716" s="32" t="s">
        <v>1762</v>
      </c>
      <c r="B1716" s="33" t="s">
        <v>2196</v>
      </c>
      <c r="C1716" s="32" t="s">
        <v>1</v>
      </c>
      <c r="D1716" s="32" t="s">
        <v>2980</v>
      </c>
      <c r="E1716" s="34">
        <f t="shared" si="141"/>
        <v>51</v>
      </c>
      <c r="F1716" s="35" t="s">
        <v>23</v>
      </c>
      <c r="G1716" s="34">
        <f t="shared" si="140"/>
        <v>12.72</v>
      </c>
      <c r="H1716" s="36">
        <f t="shared" si="137"/>
        <v>15.9</v>
      </c>
      <c r="I1716" s="36">
        <f t="shared" si="138"/>
        <v>810.9</v>
      </c>
      <c r="J1716" s="29" t="s">
        <v>3622</v>
      </c>
      <c r="K1716" s="37">
        <v>12.72</v>
      </c>
      <c r="M1716" s="38">
        <v>12.72</v>
      </c>
      <c r="N1716" s="39">
        <f t="shared" si="139"/>
        <v>0.25</v>
      </c>
      <c r="S1716" s="13">
        <v>51</v>
      </c>
    </row>
    <row r="1717" spans="1:19" ht="22.5" x14ac:dyDescent="0.25">
      <c r="A1717" s="32" t="s">
        <v>1763</v>
      </c>
      <c r="B1717" s="33" t="s">
        <v>2198</v>
      </c>
      <c r="C1717" s="32" t="s">
        <v>1</v>
      </c>
      <c r="D1717" s="32" t="s">
        <v>2982</v>
      </c>
      <c r="E1717" s="34">
        <f t="shared" si="141"/>
        <v>14</v>
      </c>
      <c r="F1717" s="35" t="s">
        <v>18</v>
      </c>
      <c r="G1717" s="34">
        <f t="shared" si="140"/>
        <v>71.78</v>
      </c>
      <c r="H1717" s="36">
        <f t="shared" si="137"/>
        <v>89.73</v>
      </c>
      <c r="I1717" s="36">
        <f t="shared" si="138"/>
        <v>1256.22</v>
      </c>
      <c r="J1717" s="29" t="s">
        <v>3622</v>
      </c>
      <c r="K1717" s="37">
        <v>71.78</v>
      </c>
      <c r="M1717" s="38">
        <v>71.78</v>
      </c>
      <c r="N1717" s="39">
        <f t="shared" si="139"/>
        <v>0.25</v>
      </c>
      <c r="S1717" s="13">
        <v>14</v>
      </c>
    </row>
    <row r="1718" spans="1:19" ht="22.5" x14ac:dyDescent="0.25">
      <c r="A1718" s="32" t="s">
        <v>1764</v>
      </c>
      <c r="B1718" s="33" t="s">
        <v>2186</v>
      </c>
      <c r="C1718" s="32" t="s">
        <v>1</v>
      </c>
      <c r="D1718" s="32" t="s">
        <v>2970</v>
      </c>
      <c r="E1718" s="34">
        <f t="shared" si="141"/>
        <v>0.9</v>
      </c>
      <c r="F1718" s="35" t="s">
        <v>19</v>
      </c>
      <c r="G1718" s="34">
        <f t="shared" si="140"/>
        <v>826.87</v>
      </c>
      <c r="H1718" s="36">
        <f t="shared" si="137"/>
        <v>1033.5899999999999</v>
      </c>
      <c r="I1718" s="36">
        <f t="shared" si="138"/>
        <v>930.23</v>
      </c>
      <c r="J1718" s="29" t="s">
        <v>3622</v>
      </c>
      <c r="K1718" s="37">
        <v>826.87</v>
      </c>
      <c r="M1718" s="38">
        <v>826.87</v>
      </c>
      <c r="N1718" s="39">
        <f t="shared" si="139"/>
        <v>0.25</v>
      </c>
      <c r="S1718" s="13">
        <v>0.9</v>
      </c>
    </row>
    <row r="1719" spans="1:19" ht="33.75" x14ac:dyDescent="0.25">
      <c r="A1719" s="32" t="s">
        <v>1765</v>
      </c>
      <c r="B1719" s="33" t="s">
        <v>2188</v>
      </c>
      <c r="C1719" s="32" t="s">
        <v>1</v>
      </c>
      <c r="D1719" s="32" t="s">
        <v>2972</v>
      </c>
      <c r="E1719" s="34">
        <f t="shared" si="141"/>
        <v>0.83</v>
      </c>
      <c r="F1719" s="35" t="s">
        <v>19</v>
      </c>
      <c r="G1719" s="34">
        <f t="shared" si="140"/>
        <v>7.25</v>
      </c>
      <c r="H1719" s="36">
        <f t="shared" si="137"/>
        <v>9.06</v>
      </c>
      <c r="I1719" s="36">
        <f t="shared" si="138"/>
        <v>7.52</v>
      </c>
      <c r="J1719" s="29" t="s">
        <v>3622</v>
      </c>
      <c r="K1719" s="37">
        <v>7.25</v>
      </c>
      <c r="M1719" s="38">
        <v>7.25</v>
      </c>
      <c r="N1719" s="39">
        <f t="shared" si="139"/>
        <v>0.25</v>
      </c>
      <c r="S1719" s="13">
        <v>0.83</v>
      </c>
    </row>
    <row r="1720" spans="1:19" ht="22.5" x14ac:dyDescent="0.25">
      <c r="A1720" s="32" t="s">
        <v>1766</v>
      </c>
      <c r="B1720" s="33" t="s">
        <v>2189</v>
      </c>
      <c r="C1720" s="32" t="s">
        <v>1</v>
      </c>
      <c r="D1720" s="32" t="s">
        <v>2973</v>
      </c>
      <c r="E1720" s="34">
        <f t="shared" si="141"/>
        <v>31.53</v>
      </c>
      <c r="F1720" s="35" t="s">
        <v>20</v>
      </c>
      <c r="G1720" s="34">
        <f t="shared" si="140"/>
        <v>2.58</v>
      </c>
      <c r="H1720" s="36">
        <f t="shared" si="137"/>
        <v>3.23</v>
      </c>
      <c r="I1720" s="36">
        <f t="shared" si="138"/>
        <v>101.84</v>
      </c>
      <c r="J1720" s="29" t="s">
        <v>3622</v>
      </c>
      <c r="K1720" s="37">
        <v>2.58</v>
      </c>
      <c r="M1720" s="38">
        <v>2.58</v>
      </c>
      <c r="N1720" s="39">
        <f t="shared" si="139"/>
        <v>0.252</v>
      </c>
      <c r="S1720" s="13">
        <v>31.53</v>
      </c>
    </row>
    <row r="1721" spans="1:19" ht="23.25" customHeight="1" x14ac:dyDescent="0.25">
      <c r="A1721" s="32" t="s">
        <v>1767</v>
      </c>
      <c r="B1721" s="33" t="s">
        <v>2190</v>
      </c>
      <c r="C1721" s="32" t="s">
        <v>1</v>
      </c>
      <c r="D1721" s="32" t="s">
        <v>2974</v>
      </c>
      <c r="E1721" s="34">
        <f t="shared" si="141"/>
        <v>16.57</v>
      </c>
      <c r="F1721" s="35" t="s">
        <v>18</v>
      </c>
      <c r="G1721" s="34">
        <f t="shared" si="140"/>
        <v>42.85</v>
      </c>
      <c r="H1721" s="36">
        <f t="shared" si="137"/>
        <v>53.56</v>
      </c>
      <c r="I1721" s="36">
        <f t="shared" si="138"/>
        <v>887.49</v>
      </c>
      <c r="J1721" s="29" t="s">
        <v>3622</v>
      </c>
      <c r="K1721" s="37">
        <v>42.85</v>
      </c>
      <c r="M1721" s="38">
        <v>42.85</v>
      </c>
      <c r="N1721" s="39">
        <f t="shared" si="139"/>
        <v>0.25</v>
      </c>
      <c r="S1721" s="13">
        <v>16.57</v>
      </c>
    </row>
    <row r="1722" spans="1:19" ht="33.75" x14ac:dyDescent="0.25">
      <c r="A1722" s="32" t="s">
        <v>1768</v>
      </c>
      <c r="B1722" s="33" t="s">
        <v>2199</v>
      </c>
      <c r="C1722" s="32" t="s">
        <v>1</v>
      </c>
      <c r="D1722" s="32" t="s">
        <v>2983</v>
      </c>
      <c r="E1722" s="34">
        <f t="shared" si="141"/>
        <v>13</v>
      </c>
      <c r="F1722" s="35" t="s">
        <v>18</v>
      </c>
      <c r="G1722" s="34">
        <f t="shared" si="140"/>
        <v>66.349999999999994</v>
      </c>
      <c r="H1722" s="36">
        <f t="shared" si="137"/>
        <v>82.94</v>
      </c>
      <c r="I1722" s="36">
        <f t="shared" si="138"/>
        <v>1078.22</v>
      </c>
      <c r="J1722" s="29" t="s">
        <v>3622</v>
      </c>
      <c r="K1722" s="37">
        <v>66.349999999999994</v>
      </c>
      <c r="M1722" s="38">
        <v>66.349999999999994</v>
      </c>
      <c r="N1722" s="39">
        <f t="shared" si="139"/>
        <v>0.25</v>
      </c>
      <c r="S1722" s="13">
        <v>13</v>
      </c>
    </row>
    <row r="1723" spans="1:19" ht="22.5" x14ac:dyDescent="0.25">
      <c r="A1723" s="32" t="s">
        <v>1769</v>
      </c>
      <c r="B1723" s="33" t="s">
        <v>2200</v>
      </c>
      <c r="C1723" s="32" t="s">
        <v>1</v>
      </c>
      <c r="D1723" s="32" t="s">
        <v>2984</v>
      </c>
      <c r="E1723" s="34">
        <f t="shared" si="141"/>
        <v>17</v>
      </c>
      <c r="F1723" s="35" t="s">
        <v>23</v>
      </c>
      <c r="G1723" s="34">
        <f t="shared" si="140"/>
        <v>14.32</v>
      </c>
      <c r="H1723" s="36">
        <f t="shared" si="137"/>
        <v>17.899999999999999</v>
      </c>
      <c r="I1723" s="36">
        <f t="shared" si="138"/>
        <v>304.3</v>
      </c>
      <c r="J1723" s="29" t="s">
        <v>3622</v>
      </c>
      <c r="K1723" s="37">
        <v>14.32</v>
      </c>
      <c r="M1723" s="38">
        <v>14.32</v>
      </c>
      <c r="N1723" s="39">
        <f t="shared" si="139"/>
        <v>0.25</v>
      </c>
      <c r="S1723" s="13">
        <v>17</v>
      </c>
    </row>
    <row r="1724" spans="1:19" ht="22.5" x14ac:dyDescent="0.25">
      <c r="A1724" s="32" t="s">
        <v>1770</v>
      </c>
      <c r="B1724" s="33" t="s">
        <v>2202</v>
      </c>
      <c r="C1724" s="32" t="s">
        <v>1</v>
      </c>
      <c r="D1724" s="32" t="s">
        <v>2986</v>
      </c>
      <c r="E1724" s="34">
        <f t="shared" si="141"/>
        <v>42</v>
      </c>
      <c r="F1724" s="35" t="s">
        <v>23</v>
      </c>
      <c r="G1724" s="34">
        <f t="shared" si="140"/>
        <v>10.85</v>
      </c>
      <c r="H1724" s="36">
        <f t="shared" si="137"/>
        <v>13.56</v>
      </c>
      <c r="I1724" s="36">
        <f t="shared" si="138"/>
        <v>569.52</v>
      </c>
      <c r="J1724" s="29" t="s">
        <v>3622</v>
      </c>
      <c r="K1724" s="37">
        <v>10.85</v>
      </c>
      <c r="M1724" s="38">
        <v>10.85</v>
      </c>
      <c r="N1724" s="39">
        <f t="shared" si="139"/>
        <v>0.25</v>
      </c>
      <c r="S1724" s="13">
        <v>42</v>
      </c>
    </row>
    <row r="1725" spans="1:19" ht="22.5" x14ac:dyDescent="0.25">
      <c r="A1725" s="32" t="s">
        <v>1771</v>
      </c>
      <c r="B1725" s="33" t="s">
        <v>2205</v>
      </c>
      <c r="C1725" s="32" t="s">
        <v>2930</v>
      </c>
      <c r="D1725" s="32" t="s">
        <v>2989</v>
      </c>
      <c r="E1725" s="34">
        <f t="shared" si="141"/>
        <v>0.6</v>
      </c>
      <c r="F1725" s="35" t="s">
        <v>19</v>
      </c>
      <c r="G1725" s="34">
        <f t="shared" si="140"/>
        <v>732.85</v>
      </c>
      <c r="H1725" s="36">
        <f t="shared" si="137"/>
        <v>916.06</v>
      </c>
      <c r="I1725" s="36">
        <f t="shared" si="138"/>
        <v>549.64</v>
      </c>
      <c r="J1725" s="29" t="s">
        <v>3622</v>
      </c>
      <c r="K1725" s="37">
        <v>732.85</v>
      </c>
      <c r="M1725" s="38">
        <v>732.85</v>
      </c>
      <c r="N1725" s="39">
        <f t="shared" si="139"/>
        <v>0.25</v>
      </c>
      <c r="S1725" s="13">
        <v>0.6</v>
      </c>
    </row>
    <row r="1726" spans="1:19" ht="22.5" x14ac:dyDescent="0.25">
      <c r="A1726" s="32" t="s">
        <v>1772</v>
      </c>
      <c r="B1726" s="33" t="s">
        <v>2206</v>
      </c>
      <c r="C1726" s="32" t="s">
        <v>1</v>
      </c>
      <c r="D1726" s="32" t="s">
        <v>2990</v>
      </c>
      <c r="E1726" s="34">
        <f t="shared" si="141"/>
        <v>10</v>
      </c>
      <c r="F1726" s="35" t="s">
        <v>18</v>
      </c>
      <c r="G1726" s="34">
        <f t="shared" si="140"/>
        <v>122.18</v>
      </c>
      <c r="H1726" s="36">
        <f t="shared" si="137"/>
        <v>152.72999999999999</v>
      </c>
      <c r="I1726" s="36">
        <f t="shared" si="138"/>
        <v>1527.3</v>
      </c>
      <c r="J1726" s="29" t="s">
        <v>3622</v>
      </c>
      <c r="K1726" s="37">
        <v>122.18</v>
      </c>
      <c r="M1726" s="38">
        <v>122.18</v>
      </c>
      <c r="N1726" s="39">
        <f t="shared" si="139"/>
        <v>0.25</v>
      </c>
      <c r="S1726" s="13">
        <v>10</v>
      </c>
    </row>
    <row r="1727" spans="1:19" ht="22.5" x14ac:dyDescent="0.25">
      <c r="A1727" s="32" t="s">
        <v>1773</v>
      </c>
      <c r="B1727" s="33" t="s">
        <v>2200</v>
      </c>
      <c r="C1727" s="32" t="s">
        <v>1</v>
      </c>
      <c r="D1727" s="32" t="s">
        <v>2984</v>
      </c>
      <c r="E1727" s="34">
        <f t="shared" si="141"/>
        <v>11</v>
      </c>
      <c r="F1727" s="35" t="s">
        <v>23</v>
      </c>
      <c r="G1727" s="34">
        <f t="shared" si="140"/>
        <v>14.32</v>
      </c>
      <c r="H1727" s="36">
        <f t="shared" si="137"/>
        <v>17.899999999999999</v>
      </c>
      <c r="I1727" s="36">
        <f t="shared" si="138"/>
        <v>196.9</v>
      </c>
      <c r="J1727" s="29" t="s">
        <v>3622</v>
      </c>
      <c r="K1727" s="37">
        <v>14.32</v>
      </c>
      <c r="M1727" s="38">
        <v>14.32</v>
      </c>
      <c r="N1727" s="39">
        <f t="shared" si="139"/>
        <v>0.25</v>
      </c>
      <c r="S1727" s="13">
        <v>11</v>
      </c>
    </row>
    <row r="1728" spans="1:19" ht="22.5" x14ac:dyDescent="0.25">
      <c r="A1728" s="32" t="s">
        <v>1774</v>
      </c>
      <c r="B1728" s="33" t="s">
        <v>2207</v>
      </c>
      <c r="C1728" s="32" t="s">
        <v>1</v>
      </c>
      <c r="D1728" s="32" t="s">
        <v>2991</v>
      </c>
      <c r="E1728" s="34">
        <f t="shared" si="141"/>
        <v>19</v>
      </c>
      <c r="F1728" s="35" t="s">
        <v>23</v>
      </c>
      <c r="G1728" s="34">
        <f t="shared" si="140"/>
        <v>12.26</v>
      </c>
      <c r="H1728" s="36">
        <f t="shared" si="137"/>
        <v>15.33</v>
      </c>
      <c r="I1728" s="36">
        <f t="shared" si="138"/>
        <v>291.27</v>
      </c>
      <c r="J1728" s="29" t="s">
        <v>3622</v>
      </c>
      <c r="K1728" s="37">
        <v>12.26</v>
      </c>
      <c r="M1728" s="38">
        <v>12.26</v>
      </c>
      <c r="N1728" s="39">
        <f t="shared" si="139"/>
        <v>0.25</v>
      </c>
      <c r="S1728" s="13">
        <v>19</v>
      </c>
    </row>
    <row r="1729" spans="1:19" ht="22.5" x14ac:dyDescent="0.25">
      <c r="A1729" s="32" t="s">
        <v>1775</v>
      </c>
      <c r="B1729" s="33" t="s">
        <v>2202</v>
      </c>
      <c r="C1729" s="32" t="s">
        <v>1</v>
      </c>
      <c r="D1729" s="32" t="s">
        <v>2986</v>
      </c>
      <c r="E1729" s="34">
        <f t="shared" si="141"/>
        <v>15</v>
      </c>
      <c r="F1729" s="35" t="s">
        <v>23</v>
      </c>
      <c r="G1729" s="34">
        <f t="shared" si="140"/>
        <v>10.85</v>
      </c>
      <c r="H1729" s="36">
        <f t="shared" si="137"/>
        <v>13.56</v>
      </c>
      <c r="I1729" s="36">
        <f t="shared" si="138"/>
        <v>203.4</v>
      </c>
      <c r="J1729" s="29" t="s">
        <v>3622</v>
      </c>
      <c r="K1729" s="37">
        <v>10.85</v>
      </c>
      <c r="M1729" s="38">
        <v>10.85</v>
      </c>
      <c r="N1729" s="39">
        <f t="shared" si="139"/>
        <v>0.25</v>
      </c>
      <c r="S1729" s="13">
        <v>15</v>
      </c>
    </row>
    <row r="1730" spans="1:19" ht="22.5" x14ac:dyDescent="0.25">
      <c r="A1730" s="32" t="s">
        <v>1776</v>
      </c>
      <c r="B1730" s="33" t="s">
        <v>2205</v>
      </c>
      <c r="C1730" s="32" t="s">
        <v>2930</v>
      </c>
      <c r="D1730" s="32" t="s">
        <v>2989</v>
      </c>
      <c r="E1730" s="34">
        <f t="shared" si="141"/>
        <v>0.7</v>
      </c>
      <c r="F1730" s="35" t="s">
        <v>19</v>
      </c>
      <c r="G1730" s="34">
        <f t="shared" si="140"/>
        <v>732.85</v>
      </c>
      <c r="H1730" s="36">
        <f t="shared" si="137"/>
        <v>916.06</v>
      </c>
      <c r="I1730" s="36">
        <f t="shared" si="138"/>
        <v>641.24</v>
      </c>
      <c r="J1730" s="29" t="s">
        <v>3622</v>
      </c>
      <c r="K1730" s="37">
        <v>732.85</v>
      </c>
      <c r="M1730" s="38">
        <v>732.85</v>
      </c>
      <c r="N1730" s="39">
        <f t="shared" si="139"/>
        <v>0.25</v>
      </c>
      <c r="S1730" s="13">
        <v>0.7</v>
      </c>
    </row>
    <row r="1731" spans="1:19" ht="22.5" x14ac:dyDescent="0.25">
      <c r="A1731" s="32" t="s">
        <v>1777</v>
      </c>
      <c r="B1731" s="33" t="s">
        <v>2214</v>
      </c>
      <c r="C1731" s="32" t="s">
        <v>1</v>
      </c>
      <c r="D1731" s="32" t="s">
        <v>2998</v>
      </c>
      <c r="E1731" s="34">
        <f t="shared" si="141"/>
        <v>5</v>
      </c>
      <c r="F1731" s="35" t="s">
        <v>23</v>
      </c>
      <c r="G1731" s="34">
        <f t="shared" si="140"/>
        <v>12.65</v>
      </c>
      <c r="H1731" s="36">
        <f t="shared" ref="H1731:H1794" si="142">ROUND(G1731*(1+I$5),2)</f>
        <v>15.81</v>
      </c>
      <c r="I1731" s="36">
        <f t="shared" si="138"/>
        <v>79.05</v>
      </c>
      <c r="J1731" s="29" t="s">
        <v>3622</v>
      </c>
      <c r="K1731" s="37">
        <v>12.65</v>
      </c>
      <c r="M1731" s="38">
        <v>12.65</v>
      </c>
      <c r="N1731" s="39">
        <f t="shared" si="139"/>
        <v>0.25</v>
      </c>
      <c r="S1731" s="13">
        <v>5</v>
      </c>
    </row>
    <row r="1732" spans="1:19" ht="22.5" x14ac:dyDescent="0.25">
      <c r="A1732" s="32" t="s">
        <v>1778</v>
      </c>
      <c r="B1732" s="33" t="s">
        <v>2211</v>
      </c>
      <c r="C1732" s="32" t="s">
        <v>1</v>
      </c>
      <c r="D1732" s="32" t="s">
        <v>2995</v>
      </c>
      <c r="E1732" s="34">
        <f t="shared" si="141"/>
        <v>21</v>
      </c>
      <c r="F1732" s="35" t="s">
        <v>23</v>
      </c>
      <c r="G1732" s="34">
        <f t="shared" si="140"/>
        <v>17.46</v>
      </c>
      <c r="H1732" s="36">
        <f t="shared" si="142"/>
        <v>21.83</v>
      </c>
      <c r="I1732" s="36">
        <f t="shared" si="138"/>
        <v>458.43</v>
      </c>
      <c r="J1732" s="29" t="s">
        <v>3622</v>
      </c>
      <c r="K1732" s="37">
        <v>17.46</v>
      </c>
      <c r="M1732" s="38">
        <v>17.46</v>
      </c>
      <c r="N1732" s="39">
        <f t="shared" si="139"/>
        <v>0.25</v>
      </c>
      <c r="S1732" s="13">
        <v>21</v>
      </c>
    </row>
    <row r="1733" spans="1:19" ht="22.5" x14ac:dyDescent="0.25">
      <c r="A1733" s="32" t="s">
        <v>1779</v>
      </c>
      <c r="B1733" s="33" t="s">
        <v>2213</v>
      </c>
      <c r="C1733" s="32" t="s">
        <v>1</v>
      </c>
      <c r="D1733" s="32" t="s">
        <v>2997</v>
      </c>
      <c r="E1733" s="34">
        <f t="shared" si="141"/>
        <v>22</v>
      </c>
      <c r="F1733" s="35" t="s">
        <v>22</v>
      </c>
      <c r="G1733" s="34">
        <f t="shared" si="140"/>
        <v>18.97</v>
      </c>
      <c r="H1733" s="36">
        <f t="shared" si="142"/>
        <v>23.71</v>
      </c>
      <c r="I1733" s="36">
        <f t="shared" si="138"/>
        <v>521.62</v>
      </c>
      <c r="J1733" s="29" t="s">
        <v>3622</v>
      </c>
      <c r="K1733" s="37">
        <v>18.97</v>
      </c>
      <c r="M1733" s="38">
        <v>18.97</v>
      </c>
      <c r="N1733" s="39">
        <f t="shared" si="139"/>
        <v>0.25</v>
      </c>
      <c r="S1733" s="13">
        <v>22</v>
      </c>
    </row>
    <row r="1734" spans="1:19" ht="22.5" x14ac:dyDescent="0.25">
      <c r="A1734" s="32" t="s">
        <v>1780</v>
      </c>
      <c r="B1734" s="33" t="s">
        <v>2212</v>
      </c>
      <c r="C1734" s="32" t="s">
        <v>1</v>
      </c>
      <c r="D1734" s="32" t="s">
        <v>2996</v>
      </c>
      <c r="E1734" s="34">
        <f t="shared" si="141"/>
        <v>22</v>
      </c>
      <c r="F1734" s="35" t="s">
        <v>23</v>
      </c>
      <c r="G1734" s="34">
        <f t="shared" si="140"/>
        <v>15.86</v>
      </c>
      <c r="H1734" s="36">
        <f t="shared" si="142"/>
        <v>19.829999999999998</v>
      </c>
      <c r="I1734" s="36">
        <f t="shared" si="138"/>
        <v>436.26</v>
      </c>
      <c r="J1734" s="29" t="s">
        <v>3622</v>
      </c>
      <c r="K1734" s="37">
        <v>15.86</v>
      </c>
      <c r="M1734" s="38">
        <v>15.86</v>
      </c>
      <c r="N1734" s="39">
        <f t="shared" si="139"/>
        <v>0.25</v>
      </c>
      <c r="S1734" s="13">
        <v>22</v>
      </c>
    </row>
    <row r="1735" spans="1:19" ht="22.5" x14ac:dyDescent="0.25">
      <c r="A1735" s="32" t="s">
        <v>1781</v>
      </c>
      <c r="B1735" s="33" t="s">
        <v>2205</v>
      </c>
      <c r="C1735" s="32" t="s">
        <v>2930</v>
      </c>
      <c r="D1735" s="32" t="s">
        <v>2989</v>
      </c>
      <c r="E1735" s="34">
        <f t="shared" si="141"/>
        <v>0.7</v>
      </c>
      <c r="F1735" s="35" t="s">
        <v>19</v>
      </c>
      <c r="G1735" s="34">
        <f t="shared" si="140"/>
        <v>732.85</v>
      </c>
      <c r="H1735" s="36">
        <f t="shared" si="142"/>
        <v>916.06</v>
      </c>
      <c r="I1735" s="36">
        <f t="shared" si="138"/>
        <v>641.24</v>
      </c>
      <c r="J1735" s="29" t="s">
        <v>3622</v>
      </c>
      <c r="K1735" s="37">
        <v>732.85</v>
      </c>
      <c r="M1735" s="38">
        <v>732.85</v>
      </c>
      <c r="N1735" s="39">
        <f t="shared" si="139"/>
        <v>0.25</v>
      </c>
      <c r="S1735" s="13">
        <v>0.7</v>
      </c>
    </row>
    <row r="1736" spans="1:19" ht="33.75" x14ac:dyDescent="0.25">
      <c r="A1736" s="32" t="s">
        <v>1782</v>
      </c>
      <c r="B1736" s="33" t="s">
        <v>2216</v>
      </c>
      <c r="C1736" s="32" t="s">
        <v>1</v>
      </c>
      <c r="D1736" s="32" t="s">
        <v>3000</v>
      </c>
      <c r="E1736" s="34">
        <f t="shared" si="141"/>
        <v>43.32</v>
      </c>
      <c r="F1736" s="35" t="s">
        <v>18</v>
      </c>
      <c r="G1736" s="34">
        <f t="shared" si="140"/>
        <v>98.08</v>
      </c>
      <c r="H1736" s="36">
        <f t="shared" si="142"/>
        <v>122.6</v>
      </c>
      <c r="I1736" s="36">
        <f t="shared" si="138"/>
        <v>5311.03</v>
      </c>
      <c r="J1736" s="29" t="s">
        <v>3622</v>
      </c>
      <c r="K1736" s="37">
        <v>98.08</v>
      </c>
      <c r="M1736" s="38">
        <v>98.08</v>
      </c>
      <c r="N1736" s="39">
        <f t="shared" si="139"/>
        <v>0.25</v>
      </c>
      <c r="S1736" s="13">
        <v>43.32</v>
      </c>
    </row>
    <row r="1737" spans="1:19" ht="33.75" x14ac:dyDescent="0.25">
      <c r="A1737" s="32" t="s">
        <v>1783</v>
      </c>
      <c r="B1737" s="33" t="s">
        <v>2217</v>
      </c>
      <c r="C1737" s="32" t="s">
        <v>1</v>
      </c>
      <c r="D1737" s="32" t="s">
        <v>3001</v>
      </c>
      <c r="E1737" s="34">
        <f t="shared" si="141"/>
        <v>3.46</v>
      </c>
      <c r="F1737" s="35" t="s">
        <v>18</v>
      </c>
      <c r="G1737" s="34">
        <f t="shared" si="140"/>
        <v>105.72</v>
      </c>
      <c r="H1737" s="36">
        <f t="shared" si="142"/>
        <v>132.15</v>
      </c>
      <c r="I1737" s="36">
        <f t="shared" si="138"/>
        <v>457.24</v>
      </c>
      <c r="J1737" s="29" t="s">
        <v>3622</v>
      </c>
      <c r="K1737" s="37">
        <v>105.72</v>
      </c>
      <c r="M1737" s="38">
        <v>105.72</v>
      </c>
      <c r="N1737" s="39">
        <f t="shared" si="139"/>
        <v>0.25</v>
      </c>
      <c r="S1737" s="13">
        <v>3.46</v>
      </c>
    </row>
    <row r="1738" spans="1:19" ht="22.5" x14ac:dyDescent="0.25">
      <c r="A1738" s="32" t="s">
        <v>1784</v>
      </c>
      <c r="B1738" s="33" t="s">
        <v>2218</v>
      </c>
      <c r="C1738" s="32" t="s">
        <v>2930</v>
      </c>
      <c r="D1738" s="32" t="s">
        <v>3002</v>
      </c>
      <c r="E1738" s="34">
        <f t="shared" si="141"/>
        <v>3.46</v>
      </c>
      <c r="F1738" s="35" t="s">
        <v>18</v>
      </c>
      <c r="G1738" s="34">
        <f t="shared" si="140"/>
        <v>43.3</v>
      </c>
      <c r="H1738" s="36">
        <f t="shared" si="142"/>
        <v>54.13</v>
      </c>
      <c r="I1738" s="36">
        <f t="shared" si="138"/>
        <v>187.29</v>
      </c>
      <c r="J1738" s="29" t="s">
        <v>3622</v>
      </c>
      <c r="K1738" s="37">
        <v>43.3</v>
      </c>
      <c r="M1738" s="38">
        <v>43.3</v>
      </c>
      <c r="N1738" s="39">
        <f t="shared" si="139"/>
        <v>0.25</v>
      </c>
      <c r="S1738" s="13">
        <v>3.46</v>
      </c>
    </row>
    <row r="1739" spans="1:19" ht="22.5" x14ac:dyDescent="0.25">
      <c r="A1739" s="32" t="s">
        <v>1785</v>
      </c>
      <c r="B1739" s="33" t="s">
        <v>2221</v>
      </c>
      <c r="C1739" s="32" t="s">
        <v>1</v>
      </c>
      <c r="D1739" s="32" t="s">
        <v>3005</v>
      </c>
      <c r="E1739" s="34">
        <f t="shared" si="141"/>
        <v>11.91</v>
      </c>
      <c r="F1739" s="35" t="s">
        <v>18</v>
      </c>
      <c r="G1739" s="34">
        <f t="shared" si="140"/>
        <v>113.4</v>
      </c>
      <c r="H1739" s="36">
        <f t="shared" si="142"/>
        <v>141.75</v>
      </c>
      <c r="I1739" s="36">
        <f t="shared" si="138"/>
        <v>1688.24</v>
      </c>
      <c r="J1739" s="29" t="s">
        <v>3622</v>
      </c>
      <c r="K1739" s="37">
        <v>113.4</v>
      </c>
      <c r="M1739" s="38">
        <v>113.4</v>
      </c>
      <c r="N1739" s="39">
        <f t="shared" si="139"/>
        <v>0.25</v>
      </c>
      <c r="S1739" s="13">
        <v>11.91</v>
      </c>
    </row>
    <row r="1740" spans="1:19" ht="22.5" x14ac:dyDescent="0.25">
      <c r="A1740" s="32" t="s">
        <v>1786</v>
      </c>
      <c r="B1740" s="33" t="s">
        <v>2228</v>
      </c>
      <c r="C1740" s="32" t="s">
        <v>1</v>
      </c>
      <c r="D1740" s="32" t="s">
        <v>3012</v>
      </c>
      <c r="E1740" s="34">
        <f t="shared" si="141"/>
        <v>77.28</v>
      </c>
      <c r="F1740" s="35" t="s">
        <v>18</v>
      </c>
      <c r="G1740" s="34">
        <f t="shared" si="140"/>
        <v>19.64</v>
      </c>
      <c r="H1740" s="36">
        <f t="shared" si="142"/>
        <v>24.55</v>
      </c>
      <c r="I1740" s="36">
        <f t="shared" si="138"/>
        <v>1897.22</v>
      </c>
      <c r="J1740" s="29" t="s">
        <v>3622</v>
      </c>
      <c r="K1740" s="37">
        <v>19.64</v>
      </c>
      <c r="M1740" s="38">
        <v>19.64</v>
      </c>
      <c r="N1740" s="39">
        <f t="shared" si="139"/>
        <v>0.25</v>
      </c>
      <c r="S1740" s="13">
        <v>77.28</v>
      </c>
    </row>
    <row r="1741" spans="1:19" ht="22.5" x14ac:dyDescent="0.25">
      <c r="A1741" s="32" t="s">
        <v>1787</v>
      </c>
      <c r="B1741" s="33" t="s">
        <v>2223</v>
      </c>
      <c r="C1741" s="32" t="s">
        <v>1</v>
      </c>
      <c r="D1741" s="32" t="s">
        <v>3007</v>
      </c>
      <c r="E1741" s="34">
        <f t="shared" si="141"/>
        <v>28.63</v>
      </c>
      <c r="F1741" s="35" t="s">
        <v>18</v>
      </c>
      <c r="G1741" s="34">
        <f t="shared" si="140"/>
        <v>13.93</v>
      </c>
      <c r="H1741" s="36">
        <f t="shared" si="142"/>
        <v>17.41</v>
      </c>
      <c r="I1741" s="36">
        <f t="shared" ref="I1741:I1804" si="143">ROUND(E1741*H1741,2)</f>
        <v>498.45</v>
      </c>
      <c r="J1741" s="29" t="s">
        <v>3622</v>
      </c>
      <c r="K1741" s="37">
        <v>13.93</v>
      </c>
      <c r="M1741" s="38">
        <v>13.93</v>
      </c>
      <c r="N1741" s="39">
        <f t="shared" ref="N1741:N1804" si="144">ROUND(H1741/G1741,3)-1</f>
        <v>0.25</v>
      </c>
      <c r="S1741" s="13">
        <v>28.63</v>
      </c>
    </row>
    <row r="1742" spans="1:19" ht="22.5" x14ac:dyDescent="0.25">
      <c r="A1742" s="32" t="s">
        <v>1788</v>
      </c>
      <c r="B1742" s="33" t="s">
        <v>2224</v>
      </c>
      <c r="C1742" s="32" t="s">
        <v>1</v>
      </c>
      <c r="D1742" s="32" t="s">
        <v>3008</v>
      </c>
      <c r="E1742" s="34">
        <f t="shared" si="141"/>
        <v>18.72</v>
      </c>
      <c r="F1742" s="35" t="s">
        <v>18</v>
      </c>
      <c r="G1742" s="34">
        <f t="shared" si="140"/>
        <v>68.28</v>
      </c>
      <c r="H1742" s="36">
        <f t="shared" si="142"/>
        <v>85.35</v>
      </c>
      <c r="I1742" s="36">
        <f t="shared" si="143"/>
        <v>1597.75</v>
      </c>
      <c r="J1742" s="29" t="s">
        <v>3622</v>
      </c>
      <c r="K1742" s="37">
        <v>68.28</v>
      </c>
      <c r="M1742" s="38">
        <v>68.28</v>
      </c>
      <c r="N1742" s="39">
        <f t="shared" si="144"/>
        <v>0.25</v>
      </c>
      <c r="S1742" s="13">
        <v>18.72</v>
      </c>
    </row>
    <row r="1743" spans="1:19" ht="22.5" x14ac:dyDescent="0.25">
      <c r="A1743" s="32" t="s">
        <v>1789</v>
      </c>
      <c r="B1743" s="33" t="s">
        <v>2225</v>
      </c>
      <c r="C1743" s="32" t="s">
        <v>1</v>
      </c>
      <c r="D1743" s="32" t="s">
        <v>3009</v>
      </c>
      <c r="E1743" s="34">
        <f t="shared" si="141"/>
        <v>48.65</v>
      </c>
      <c r="F1743" s="35" t="s">
        <v>18</v>
      </c>
      <c r="G1743" s="34">
        <f t="shared" si="140"/>
        <v>22.93</v>
      </c>
      <c r="H1743" s="36">
        <f t="shared" si="142"/>
        <v>28.66</v>
      </c>
      <c r="I1743" s="36">
        <f t="shared" si="143"/>
        <v>1394.31</v>
      </c>
      <c r="J1743" s="29" t="s">
        <v>3622</v>
      </c>
      <c r="K1743" s="37">
        <v>22.93</v>
      </c>
      <c r="M1743" s="38">
        <v>22.93</v>
      </c>
      <c r="N1743" s="39">
        <f t="shared" si="144"/>
        <v>0.25</v>
      </c>
      <c r="S1743" s="13">
        <v>48.65</v>
      </c>
    </row>
    <row r="1744" spans="1:19" ht="22.5" x14ac:dyDescent="0.25">
      <c r="A1744" s="32" t="s">
        <v>1790</v>
      </c>
      <c r="B1744" s="33" t="s">
        <v>2226</v>
      </c>
      <c r="C1744" s="32" t="s">
        <v>1</v>
      </c>
      <c r="D1744" s="32" t="s">
        <v>3010</v>
      </c>
      <c r="E1744" s="34">
        <f t="shared" si="141"/>
        <v>96</v>
      </c>
      <c r="F1744" s="35" t="s">
        <v>18</v>
      </c>
      <c r="G1744" s="34">
        <f t="shared" si="140"/>
        <v>4.8</v>
      </c>
      <c r="H1744" s="36">
        <f t="shared" si="142"/>
        <v>6</v>
      </c>
      <c r="I1744" s="36">
        <f t="shared" si="143"/>
        <v>576</v>
      </c>
      <c r="J1744" s="29" t="s">
        <v>3622</v>
      </c>
      <c r="K1744" s="37">
        <v>4.8</v>
      </c>
      <c r="M1744" s="38">
        <v>4.8</v>
      </c>
      <c r="N1744" s="39">
        <f t="shared" si="144"/>
        <v>0.25</v>
      </c>
      <c r="S1744" s="13">
        <v>96</v>
      </c>
    </row>
    <row r="1745" spans="1:19" ht="33.75" x14ac:dyDescent="0.25">
      <c r="A1745" s="32" t="s">
        <v>1791</v>
      </c>
      <c r="B1745" s="33" t="s">
        <v>2227</v>
      </c>
      <c r="C1745" s="32" t="s">
        <v>1</v>
      </c>
      <c r="D1745" s="32" t="s">
        <v>3011</v>
      </c>
      <c r="E1745" s="34">
        <f t="shared" si="141"/>
        <v>96</v>
      </c>
      <c r="F1745" s="35" t="s">
        <v>18</v>
      </c>
      <c r="G1745" s="34">
        <f t="shared" si="140"/>
        <v>54.78</v>
      </c>
      <c r="H1745" s="36">
        <f t="shared" si="142"/>
        <v>68.48</v>
      </c>
      <c r="I1745" s="36">
        <f t="shared" si="143"/>
        <v>6574.08</v>
      </c>
      <c r="J1745" s="29" t="s">
        <v>3622</v>
      </c>
      <c r="K1745" s="37">
        <v>54.78</v>
      </c>
      <c r="M1745" s="38">
        <v>54.78</v>
      </c>
      <c r="N1745" s="39">
        <f t="shared" si="144"/>
        <v>0.25</v>
      </c>
      <c r="S1745" s="13">
        <v>96</v>
      </c>
    </row>
    <row r="1746" spans="1:19" ht="27.75" customHeight="1" x14ac:dyDescent="0.25">
      <c r="A1746" s="32" t="s">
        <v>1792</v>
      </c>
      <c r="B1746" s="33" t="s">
        <v>2229</v>
      </c>
      <c r="C1746" s="32" t="s">
        <v>1</v>
      </c>
      <c r="D1746" s="32" t="s">
        <v>3013</v>
      </c>
      <c r="E1746" s="34">
        <f t="shared" si="141"/>
        <v>11.78</v>
      </c>
      <c r="F1746" s="35" t="s">
        <v>18</v>
      </c>
      <c r="G1746" s="34">
        <f t="shared" si="140"/>
        <v>5.54</v>
      </c>
      <c r="H1746" s="36">
        <f t="shared" si="142"/>
        <v>6.93</v>
      </c>
      <c r="I1746" s="36">
        <f t="shared" si="143"/>
        <v>81.64</v>
      </c>
      <c r="J1746" s="29" t="s">
        <v>3622</v>
      </c>
      <c r="K1746" s="37">
        <v>5.54</v>
      </c>
      <c r="M1746" s="38">
        <v>5.54</v>
      </c>
      <c r="N1746" s="39">
        <f t="shared" si="144"/>
        <v>0.25099999999999989</v>
      </c>
      <c r="S1746" s="13">
        <v>11.78</v>
      </c>
    </row>
    <row r="1747" spans="1:19" ht="22.5" x14ac:dyDescent="0.25">
      <c r="A1747" s="32" t="s">
        <v>1793</v>
      </c>
      <c r="B1747" s="33" t="s">
        <v>2230</v>
      </c>
      <c r="C1747" s="32" t="s">
        <v>1</v>
      </c>
      <c r="D1747" s="32" t="s">
        <v>3014</v>
      </c>
      <c r="E1747" s="34">
        <f t="shared" si="141"/>
        <v>11.78</v>
      </c>
      <c r="F1747" s="35" t="s">
        <v>18</v>
      </c>
      <c r="G1747" s="34">
        <f t="shared" si="140"/>
        <v>16.510000000000002</v>
      </c>
      <c r="H1747" s="36">
        <f t="shared" si="142"/>
        <v>20.64</v>
      </c>
      <c r="I1747" s="36">
        <f t="shared" si="143"/>
        <v>243.14</v>
      </c>
      <c r="J1747" s="29" t="s">
        <v>3622</v>
      </c>
      <c r="K1747" s="37">
        <v>16.510000000000002</v>
      </c>
      <c r="M1747" s="38">
        <v>16.510000000000002</v>
      </c>
      <c r="N1747" s="39">
        <f t="shared" si="144"/>
        <v>0.25</v>
      </c>
      <c r="S1747" s="13">
        <v>11.78</v>
      </c>
    </row>
    <row r="1748" spans="1:19" ht="45" x14ac:dyDescent="0.25">
      <c r="A1748" s="32" t="s">
        <v>1794</v>
      </c>
      <c r="B1748" s="33" t="s">
        <v>2231</v>
      </c>
      <c r="C1748" s="32" t="s">
        <v>1</v>
      </c>
      <c r="D1748" s="32" t="s">
        <v>3015</v>
      </c>
      <c r="E1748" s="34">
        <f t="shared" si="141"/>
        <v>0.5</v>
      </c>
      <c r="F1748" s="35" t="s">
        <v>18</v>
      </c>
      <c r="G1748" s="34">
        <f t="shared" si="140"/>
        <v>573.53</v>
      </c>
      <c r="H1748" s="36">
        <f t="shared" si="142"/>
        <v>716.91</v>
      </c>
      <c r="I1748" s="36">
        <f t="shared" si="143"/>
        <v>358.46</v>
      </c>
      <c r="J1748" s="29" t="s">
        <v>3622</v>
      </c>
      <c r="K1748" s="37">
        <v>573.53</v>
      </c>
      <c r="M1748" s="38">
        <v>573.53</v>
      </c>
      <c r="N1748" s="39">
        <f t="shared" si="144"/>
        <v>0.25</v>
      </c>
      <c r="S1748" s="13">
        <v>0.5</v>
      </c>
    </row>
    <row r="1749" spans="1:19" ht="45" x14ac:dyDescent="0.25">
      <c r="A1749" s="32" t="s">
        <v>1795</v>
      </c>
      <c r="B1749" s="33" t="s">
        <v>2232</v>
      </c>
      <c r="C1749" s="32" t="s">
        <v>1</v>
      </c>
      <c r="D1749" s="32" t="s">
        <v>3016</v>
      </c>
      <c r="E1749" s="34">
        <f t="shared" si="141"/>
        <v>2.58</v>
      </c>
      <c r="F1749" s="35" t="s">
        <v>18</v>
      </c>
      <c r="G1749" s="34">
        <f t="shared" si="140"/>
        <v>301.26</v>
      </c>
      <c r="H1749" s="36">
        <f t="shared" si="142"/>
        <v>376.58</v>
      </c>
      <c r="I1749" s="36">
        <f t="shared" si="143"/>
        <v>971.58</v>
      </c>
      <c r="J1749" s="29" t="s">
        <v>3622</v>
      </c>
      <c r="K1749" s="37">
        <v>301.26</v>
      </c>
      <c r="M1749" s="38">
        <v>301.26</v>
      </c>
      <c r="N1749" s="39">
        <f t="shared" si="144"/>
        <v>0.25</v>
      </c>
      <c r="S1749" s="13">
        <v>2.58</v>
      </c>
    </row>
    <row r="1750" spans="1:19" ht="45" x14ac:dyDescent="0.25">
      <c r="A1750" s="32" t="s">
        <v>1796</v>
      </c>
      <c r="B1750" s="33" t="s">
        <v>2236</v>
      </c>
      <c r="C1750" s="32" t="s">
        <v>1</v>
      </c>
      <c r="D1750" s="32" t="s">
        <v>3020</v>
      </c>
      <c r="E1750" s="34">
        <f t="shared" si="141"/>
        <v>2</v>
      </c>
      <c r="F1750" s="35" t="s">
        <v>22</v>
      </c>
      <c r="G1750" s="34">
        <f t="shared" si="140"/>
        <v>1083.48</v>
      </c>
      <c r="H1750" s="36">
        <f t="shared" si="142"/>
        <v>1354.35</v>
      </c>
      <c r="I1750" s="36">
        <f t="shared" si="143"/>
        <v>2708.7</v>
      </c>
      <c r="J1750" s="29" t="s">
        <v>3622</v>
      </c>
      <c r="K1750" s="37">
        <v>1083.48</v>
      </c>
      <c r="M1750" s="38">
        <v>1083.48</v>
      </c>
      <c r="N1750" s="39">
        <f t="shared" si="144"/>
        <v>0.25</v>
      </c>
      <c r="S1750" s="13">
        <v>2</v>
      </c>
    </row>
    <row r="1751" spans="1:19" ht="22.5" x14ac:dyDescent="0.25">
      <c r="A1751" s="32" t="s">
        <v>1797</v>
      </c>
      <c r="B1751" s="33" t="s">
        <v>2240</v>
      </c>
      <c r="C1751" s="32" t="s">
        <v>1</v>
      </c>
      <c r="D1751" s="32" t="s">
        <v>3024</v>
      </c>
      <c r="E1751" s="34">
        <f t="shared" si="141"/>
        <v>1.98</v>
      </c>
      <c r="F1751" s="35" t="s">
        <v>18</v>
      </c>
      <c r="G1751" s="34">
        <f t="shared" si="140"/>
        <v>746.04</v>
      </c>
      <c r="H1751" s="36">
        <f t="shared" si="142"/>
        <v>932.55</v>
      </c>
      <c r="I1751" s="36">
        <f t="shared" si="143"/>
        <v>1846.45</v>
      </c>
      <c r="J1751" s="29" t="s">
        <v>3622</v>
      </c>
      <c r="K1751" s="37">
        <v>746.04</v>
      </c>
      <c r="M1751" s="38">
        <v>746.04</v>
      </c>
      <c r="N1751" s="39">
        <f t="shared" si="144"/>
        <v>0.25</v>
      </c>
      <c r="S1751" s="13">
        <v>1.98</v>
      </c>
    </row>
    <row r="1752" spans="1:19" ht="30" customHeight="1" x14ac:dyDescent="0.25">
      <c r="A1752" s="32" t="s">
        <v>1798</v>
      </c>
      <c r="B1752" s="33" t="s">
        <v>2239</v>
      </c>
      <c r="C1752" s="32" t="s">
        <v>2</v>
      </c>
      <c r="D1752" s="32" t="s">
        <v>3023</v>
      </c>
      <c r="E1752" s="34">
        <f t="shared" si="141"/>
        <v>0.32</v>
      </c>
      <c r="F1752" s="35" t="s">
        <v>18</v>
      </c>
      <c r="G1752" s="34">
        <f t="shared" si="140"/>
        <v>385.13</v>
      </c>
      <c r="H1752" s="36">
        <f t="shared" si="142"/>
        <v>481.41</v>
      </c>
      <c r="I1752" s="36">
        <f t="shared" si="143"/>
        <v>154.05000000000001</v>
      </c>
      <c r="J1752" s="29" t="s">
        <v>3622</v>
      </c>
      <c r="K1752" s="37">
        <v>385.13</v>
      </c>
      <c r="M1752" s="38">
        <v>385.13</v>
      </c>
      <c r="N1752" s="39">
        <f t="shared" si="144"/>
        <v>0.25</v>
      </c>
      <c r="S1752" s="13">
        <v>0.32</v>
      </c>
    </row>
    <row r="1753" spans="1:19" x14ac:dyDescent="0.25">
      <c r="A1753" s="32" t="s">
        <v>1799</v>
      </c>
      <c r="B1753" s="33" t="s">
        <v>2242</v>
      </c>
      <c r="C1753" s="32" t="s">
        <v>2930</v>
      </c>
      <c r="D1753" s="32" t="s">
        <v>3026</v>
      </c>
      <c r="E1753" s="34">
        <f t="shared" si="141"/>
        <v>0.66</v>
      </c>
      <c r="F1753" s="35" t="s">
        <v>18</v>
      </c>
      <c r="G1753" s="34">
        <f t="shared" si="140"/>
        <v>536.01</v>
      </c>
      <c r="H1753" s="36">
        <f t="shared" si="142"/>
        <v>670.01</v>
      </c>
      <c r="I1753" s="36">
        <f t="shared" si="143"/>
        <v>442.21</v>
      </c>
      <c r="J1753" s="29" t="s">
        <v>3622</v>
      </c>
      <c r="K1753" s="37">
        <v>536.01</v>
      </c>
      <c r="M1753" s="38">
        <v>536.01</v>
      </c>
      <c r="N1753" s="39">
        <f t="shared" si="144"/>
        <v>0.25</v>
      </c>
      <c r="S1753" s="13">
        <v>0.66</v>
      </c>
    </row>
    <row r="1754" spans="1:19" ht="22.5" x14ac:dyDescent="0.25">
      <c r="A1754" s="32" t="s">
        <v>1800</v>
      </c>
      <c r="B1754" s="33" t="s">
        <v>2490</v>
      </c>
      <c r="C1754" s="32" t="s">
        <v>2930</v>
      </c>
      <c r="D1754" s="32" t="s">
        <v>3273</v>
      </c>
      <c r="E1754" s="34">
        <f t="shared" si="141"/>
        <v>19</v>
      </c>
      <c r="F1754" s="35" t="s">
        <v>22</v>
      </c>
      <c r="G1754" s="34">
        <f t="shared" si="140"/>
        <v>16.52</v>
      </c>
      <c r="H1754" s="36">
        <f t="shared" si="142"/>
        <v>20.65</v>
      </c>
      <c r="I1754" s="36">
        <f t="shared" si="143"/>
        <v>392.35</v>
      </c>
      <c r="J1754" s="29" t="s">
        <v>3622</v>
      </c>
      <c r="K1754" s="37">
        <v>16.52</v>
      </c>
      <c r="M1754" s="38">
        <v>16.52</v>
      </c>
      <c r="N1754" s="39">
        <f t="shared" si="144"/>
        <v>0.25</v>
      </c>
      <c r="S1754" s="13">
        <v>19</v>
      </c>
    </row>
    <row r="1755" spans="1:19" ht="22.5" x14ac:dyDescent="0.25">
      <c r="A1755" s="32" t="s">
        <v>1801</v>
      </c>
      <c r="B1755" s="33" t="s">
        <v>2244</v>
      </c>
      <c r="C1755" s="32" t="s">
        <v>1</v>
      </c>
      <c r="D1755" s="32" t="s">
        <v>3028</v>
      </c>
      <c r="E1755" s="34">
        <f t="shared" si="141"/>
        <v>12.26</v>
      </c>
      <c r="F1755" s="35" t="s">
        <v>18</v>
      </c>
      <c r="G1755" s="34">
        <f t="shared" si="140"/>
        <v>120.36</v>
      </c>
      <c r="H1755" s="36">
        <f t="shared" si="142"/>
        <v>150.44999999999999</v>
      </c>
      <c r="I1755" s="36">
        <f t="shared" si="143"/>
        <v>1844.52</v>
      </c>
      <c r="J1755" s="29" t="s">
        <v>3622</v>
      </c>
      <c r="K1755" s="37">
        <v>120.36</v>
      </c>
      <c r="M1755" s="38">
        <v>120.36</v>
      </c>
      <c r="N1755" s="39">
        <f t="shared" si="144"/>
        <v>0.25</v>
      </c>
      <c r="S1755" s="13">
        <v>12.26</v>
      </c>
    </row>
    <row r="1756" spans="1:19" ht="22.5" x14ac:dyDescent="0.25">
      <c r="A1756" s="32" t="s">
        <v>1802</v>
      </c>
      <c r="B1756" s="33" t="s">
        <v>2245</v>
      </c>
      <c r="C1756" s="32" t="s">
        <v>1</v>
      </c>
      <c r="D1756" s="32" t="s">
        <v>3029</v>
      </c>
      <c r="E1756" s="34">
        <f t="shared" si="141"/>
        <v>4.75</v>
      </c>
      <c r="F1756" s="35" t="s">
        <v>24</v>
      </c>
      <c r="G1756" s="34">
        <f t="shared" si="140"/>
        <v>25.16</v>
      </c>
      <c r="H1756" s="36">
        <f t="shared" si="142"/>
        <v>31.45</v>
      </c>
      <c r="I1756" s="36">
        <f t="shared" si="143"/>
        <v>149.38999999999999</v>
      </c>
      <c r="J1756" s="29" t="s">
        <v>3622</v>
      </c>
      <c r="K1756" s="37">
        <v>25.16</v>
      </c>
      <c r="M1756" s="38">
        <v>25.16</v>
      </c>
      <c r="N1756" s="39">
        <f t="shared" si="144"/>
        <v>0.25</v>
      </c>
      <c r="S1756" s="13">
        <v>4.75</v>
      </c>
    </row>
    <row r="1757" spans="1:19" ht="22.5" x14ac:dyDescent="0.25">
      <c r="A1757" s="32" t="s">
        <v>1803</v>
      </c>
      <c r="B1757" s="33" t="s">
        <v>2249</v>
      </c>
      <c r="C1757" s="32" t="s">
        <v>1</v>
      </c>
      <c r="D1757" s="32" t="s">
        <v>3033</v>
      </c>
      <c r="E1757" s="34">
        <f t="shared" si="141"/>
        <v>2</v>
      </c>
      <c r="F1757" s="35" t="s">
        <v>22</v>
      </c>
      <c r="G1757" s="34">
        <f t="shared" si="140"/>
        <v>10.1</v>
      </c>
      <c r="H1757" s="36">
        <f t="shared" si="142"/>
        <v>12.63</v>
      </c>
      <c r="I1757" s="36">
        <f t="shared" si="143"/>
        <v>25.26</v>
      </c>
      <c r="J1757" s="29" t="s">
        <v>3622</v>
      </c>
      <c r="K1757" s="37">
        <v>10.1</v>
      </c>
      <c r="M1757" s="38">
        <v>10.1</v>
      </c>
      <c r="N1757" s="39">
        <f t="shared" si="144"/>
        <v>0.25</v>
      </c>
      <c r="S1757" s="13">
        <v>2</v>
      </c>
    </row>
    <row r="1758" spans="1:19" ht="22.5" x14ac:dyDescent="0.25">
      <c r="A1758" s="32" t="s">
        <v>1804</v>
      </c>
      <c r="B1758" s="33" t="s">
        <v>2250</v>
      </c>
      <c r="C1758" s="32" t="s">
        <v>1</v>
      </c>
      <c r="D1758" s="32" t="s">
        <v>3034</v>
      </c>
      <c r="E1758" s="34">
        <f t="shared" si="141"/>
        <v>2</v>
      </c>
      <c r="F1758" s="35" t="s">
        <v>22</v>
      </c>
      <c r="G1758" s="34">
        <f t="shared" si="140"/>
        <v>16.14</v>
      </c>
      <c r="H1758" s="36">
        <f t="shared" si="142"/>
        <v>20.18</v>
      </c>
      <c r="I1758" s="36">
        <f t="shared" si="143"/>
        <v>40.36</v>
      </c>
      <c r="J1758" s="29" t="s">
        <v>3622</v>
      </c>
      <c r="K1758" s="37">
        <v>16.14</v>
      </c>
      <c r="M1758" s="38">
        <v>16.14</v>
      </c>
      <c r="N1758" s="39">
        <f t="shared" si="144"/>
        <v>0.25</v>
      </c>
      <c r="S1758" s="13">
        <v>2</v>
      </c>
    </row>
    <row r="1759" spans="1:19" ht="22.5" x14ac:dyDescent="0.25">
      <c r="A1759" s="32" t="s">
        <v>1805</v>
      </c>
      <c r="B1759" s="33" t="s">
        <v>2251</v>
      </c>
      <c r="C1759" s="32" t="s">
        <v>1</v>
      </c>
      <c r="D1759" s="32" t="s">
        <v>3035</v>
      </c>
      <c r="E1759" s="34">
        <f t="shared" si="141"/>
        <v>1</v>
      </c>
      <c r="F1759" s="35" t="s">
        <v>22</v>
      </c>
      <c r="G1759" s="34">
        <f t="shared" si="140"/>
        <v>13.86</v>
      </c>
      <c r="H1759" s="36">
        <f t="shared" si="142"/>
        <v>17.329999999999998</v>
      </c>
      <c r="I1759" s="36">
        <f t="shared" si="143"/>
        <v>17.329999999999998</v>
      </c>
      <c r="J1759" s="29" t="s">
        <v>3622</v>
      </c>
      <c r="K1759" s="37">
        <v>13.86</v>
      </c>
      <c r="M1759" s="38">
        <v>13.86</v>
      </c>
      <c r="N1759" s="39">
        <f t="shared" si="144"/>
        <v>0.25</v>
      </c>
      <c r="S1759" s="13">
        <v>1</v>
      </c>
    </row>
    <row r="1760" spans="1:19" ht="22.5" x14ac:dyDescent="0.25">
      <c r="A1760" s="32" t="s">
        <v>1806</v>
      </c>
      <c r="B1760" s="33" t="s">
        <v>2248</v>
      </c>
      <c r="C1760" s="32" t="s">
        <v>1</v>
      </c>
      <c r="D1760" s="32" t="s">
        <v>3032</v>
      </c>
      <c r="E1760" s="34">
        <f t="shared" si="141"/>
        <v>1</v>
      </c>
      <c r="F1760" s="35" t="s">
        <v>22</v>
      </c>
      <c r="G1760" s="34">
        <f t="shared" ref="G1760:G1823" si="145">ROUND(K1760*(100%-I$7),2)</f>
        <v>90.49</v>
      </c>
      <c r="H1760" s="36">
        <f t="shared" si="142"/>
        <v>113.11</v>
      </c>
      <c r="I1760" s="36">
        <f t="shared" si="143"/>
        <v>113.11</v>
      </c>
      <c r="J1760" s="29" t="s">
        <v>3622</v>
      </c>
      <c r="K1760" s="37">
        <v>90.49</v>
      </c>
      <c r="M1760" s="38">
        <v>90.49</v>
      </c>
      <c r="N1760" s="39">
        <f t="shared" si="144"/>
        <v>0.25</v>
      </c>
      <c r="S1760" s="13">
        <v>1</v>
      </c>
    </row>
    <row r="1761" spans="1:19" ht="33.75" x14ac:dyDescent="0.25">
      <c r="A1761" s="32" t="s">
        <v>1807</v>
      </c>
      <c r="B1761" s="33" t="s">
        <v>2745</v>
      </c>
      <c r="C1761" s="32" t="s">
        <v>1</v>
      </c>
      <c r="D1761" s="32" t="s">
        <v>3522</v>
      </c>
      <c r="E1761" s="34">
        <f t="shared" si="141"/>
        <v>1</v>
      </c>
      <c r="F1761" s="35" t="s">
        <v>22</v>
      </c>
      <c r="G1761" s="34">
        <f t="shared" si="145"/>
        <v>6.37</v>
      </c>
      <c r="H1761" s="36">
        <f t="shared" si="142"/>
        <v>7.96</v>
      </c>
      <c r="I1761" s="36">
        <f t="shared" si="143"/>
        <v>7.96</v>
      </c>
      <c r="J1761" s="29" t="s">
        <v>3622</v>
      </c>
      <c r="K1761" s="37">
        <v>6.37</v>
      </c>
      <c r="M1761" s="38">
        <v>6.37</v>
      </c>
      <c r="N1761" s="39">
        <f t="shared" si="144"/>
        <v>0.25</v>
      </c>
      <c r="S1761" s="13">
        <v>1</v>
      </c>
    </row>
    <row r="1762" spans="1:19" ht="22.5" x14ac:dyDescent="0.25">
      <c r="A1762" s="32" t="s">
        <v>1808</v>
      </c>
      <c r="B1762" s="33" t="s">
        <v>2750</v>
      </c>
      <c r="C1762" s="32" t="s">
        <v>1</v>
      </c>
      <c r="D1762" s="32" t="s">
        <v>3526</v>
      </c>
      <c r="E1762" s="34">
        <f t="shared" si="141"/>
        <v>1</v>
      </c>
      <c r="F1762" s="35" t="s">
        <v>22</v>
      </c>
      <c r="G1762" s="34">
        <f t="shared" si="145"/>
        <v>12.2</v>
      </c>
      <c r="H1762" s="36">
        <f t="shared" si="142"/>
        <v>15.25</v>
      </c>
      <c r="I1762" s="36">
        <f t="shared" si="143"/>
        <v>15.25</v>
      </c>
      <c r="J1762" s="29" t="s">
        <v>3622</v>
      </c>
      <c r="K1762" s="37">
        <v>12.2</v>
      </c>
      <c r="M1762" s="38">
        <v>12.2</v>
      </c>
      <c r="N1762" s="39">
        <f t="shared" si="144"/>
        <v>0.25</v>
      </c>
      <c r="S1762" s="13">
        <v>1</v>
      </c>
    </row>
    <row r="1763" spans="1:19" ht="33.75" x14ac:dyDescent="0.25">
      <c r="A1763" s="32" t="s">
        <v>1809</v>
      </c>
      <c r="B1763" s="33" t="s">
        <v>2259</v>
      </c>
      <c r="C1763" s="32" t="s">
        <v>1</v>
      </c>
      <c r="D1763" s="32" t="s">
        <v>3043</v>
      </c>
      <c r="E1763" s="34">
        <f t="shared" si="141"/>
        <v>1</v>
      </c>
      <c r="F1763" s="35" t="s">
        <v>22</v>
      </c>
      <c r="G1763" s="34">
        <f t="shared" si="145"/>
        <v>21.93</v>
      </c>
      <c r="H1763" s="36">
        <f t="shared" si="142"/>
        <v>27.41</v>
      </c>
      <c r="I1763" s="36">
        <f t="shared" si="143"/>
        <v>27.41</v>
      </c>
      <c r="J1763" s="29" t="s">
        <v>3622</v>
      </c>
      <c r="K1763" s="37">
        <v>21.93</v>
      </c>
      <c r="M1763" s="38">
        <v>21.93</v>
      </c>
      <c r="N1763" s="39">
        <f t="shared" si="144"/>
        <v>0.25</v>
      </c>
      <c r="S1763" s="13">
        <v>1</v>
      </c>
    </row>
    <row r="1764" spans="1:19" ht="22.5" x14ac:dyDescent="0.25">
      <c r="A1764" s="32" t="s">
        <v>1810</v>
      </c>
      <c r="B1764" s="33" t="s">
        <v>2262</v>
      </c>
      <c r="C1764" s="32" t="s">
        <v>1</v>
      </c>
      <c r="D1764" s="32" t="s">
        <v>3046</v>
      </c>
      <c r="E1764" s="34">
        <f t="shared" ref="E1764:E1827" si="146">S1764</f>
        <v>1.01</v>
      </c>
      <c r="F1764" s="35" t="s">
        <v>24</v>
      </c>
      <c r="G1764" s="34">
        <f t="shared" si="145"/>
        <v>22.84</v>
      </c>
      <c r="H1764" s="36">
        <f t="shared" si="142"/>
        <v>28.55</v>
      </c>
      <c r="I1764" s="36">
        <f t="shared" si="143"/>
        <v>28.84</v>
      </c>
      <c r="J1764" s="29" t="s">
        <v>3622</v>
      </c>
      <c r="K1764" s="37">
        <v>22.84</v>
      </c>
      <c r="M1764" s="38">
        <v>22.84</v>
      </c>
      <c r="N1764" s="39">
        <f t="shared" si="144"/>
        <v>0.25</v>
      </c>
      <c r="S1764" s="13">
        <v>1.01</v>
      </c>
    </row>
    <row r="1765" spans="1:19" ht="22.5" x14ac:dyDescent="0.25">
      <c r="A1765" s="32" t="s">
        <v>1811</v>
      </c>
      <c r="B1765" s="33" t="s">
        <v>2263</v>
      </c>
      <c r="C1765" s="32" t="s">
        <v>1</v>
      </c>
      <c r="D1765" s="32" t="s">
        <v>3047</v>
      </c>
      <c r="E1765" s="34">
        <f t="shared" si="146"/>
        <v>9.34</v>
      </c>
      <c r="F1765" s="35" t="s">
        <v>24</v>
      </c>
      <c r="G1765" s="34">
        <f t="shared" si="145"/>
        <v>28.59</v>
      </c>
      <c r="H1765" s="36">
        <f t="shared" si="142"/>
        <v>35.74</v>
      </c>
      <c r="I1765" s="36">
        <f t="shared" si="143"/>
        <v>333.81</v>
      </c>
      <c r="J1765" s="29" t="s">
        <v>3622</v>
      </c>
      <c r="K1765" s="37">
        <v>28.59</v>
      </c>
      <c r="M1765" s="38">
        <v>28.59</v>
      </c>
      <c r="N1765" s="39">
        <f t="shared" si="144"/>
        <v>0.25</v>
      </c>
      <c r="S1765" s="13">
        <v>9.34</v>
      </c>
    </row>
    <row r="1766" spans="1:19" ht="22.5" x14ac:dyDescent="0.25">
      <c r="A1766" s="32" t="s">
        <v>1812</v>
      </c>
      <c r="B1766" s="33" t="s">
        <v>2265</v>
      </c>
      <c r="C1766" s="32" t="s">
        <v>1</v>
      </c>
      <c r="D1766" s="32" t="s">
        <v>3049</v>
      </c>
      <c r="E1766" s="34">
        <f t="shared" si="146"/>
        <v>1.73</v>
      </c>
      <c r="F1766" s="35" t="s">
        <v>24</v>
      </c>
      <c r="G1766" s="34">
        <f t="shared" si="145"/>
        <v>39.82</v>
      </c>
      <c r="H1766" s="36">
        <f t="shared" si="142"/>
        <v>49.78</v>
      </c>
      <c r="I1766" s="36">
        <f t="shared" si="143"/>
        <v>86.12</v>
      </c>
      <c r="J1766" s="29" t="s">
        <v>3622</v>
      </c>
      <c r="K1766" s="37">
        <v>39.82</v>
      </c>
      <c r="M1766" s="38">
        <v>39.82</v>
      </c>
      <c r="N1766" s="39">
        <f t="shared" si="144"/>
        <v>0.25</v>
      </c>
      <c r="S1766" s="13">
        <v>1.73</v>
      </c>
    </row>
    <row r="1767" spans="1:19" ht="33.75" x14ac:dyDescent="0.25">
      <c r="A1767" s="32" t="s">
        <v>1813</v>
      </c>
      <c r="B1767" s="33" t="s">
        <v>2270</v>
      </c>
      <c r="C1767" s="32" t="s">
        <v>1</v>
      </c>
      <c r="D1767" s="32" t="s">
        <v>3054</v>
      </c>
      <c r="E1767" s="34">
        <f t="shared" si="146"/>
        <v>1</v>
      </c>
      <c r="F1767" s="35" t="s">
        <v>22</v>
      </c>
      <c r="G1767" s="34">
        <f t="shared" si="145"/>
        <v>15.82</v>
      </c>
      <c r="H1767" s="36">
        <f t="shared" si="142"/>
        <v>19.78</v>
      </c>
      <c r="I1767" s="36">
        <f t="shared" si="143"/>
        <v>19.78</v>
      </c>
      <c r="J1767" s="29" t="s">
        <v>3622</v>
      </c>
      <c r="K1767" s="37">
        <v>15.82</v>
      </c>
      <c r="M1767" s="38">
        <v>15.82</v>
      </c>
      <c r="N1767" s="39">
        <f t="shared" si="144"/>
        <v>0.25</v>
      </c>
      <c r="S1767" s="13">
        <v>1</v>
      </c>
    </row>
    <row r="1768" spans="1:19" ht="33.75" x14ac:dyDescent="0.25">
      <c r="A1768" s="32" t="s">
        <v>1814</v>
      </c>
      <c r="B1768" s="33" t="s">
        <v>2272</v>
      </c>
      <c r="C1768" s="32" t="s">
        <v>1</v>
      </c>
      <c r="D1768" s="32" t="s">
        <v>3056</v>
      </c>
      <c r="E1768" s="34">
        <f t="shared" si="146"/>
        <v>4</v>
      </c>
      <c r="F1768" s="35" t="s">
        <v>22</v>
      </c>
      <c r="G1768" s="34">
        <f t="shared" si="145"/>
        <v>10.69</v>
      </c>
      <c r="H1768" s="36">
        <f t="shared" si="142"/>
        <v>13.36</v>
      </c>
      <c r="I1768" s="36">
        <f t="shared" si="143"/>
        <v>53.44</v>
      </c>
      <c r="J1768" s="29" t="s">
        <v>3622</v>
      </c>
      <c r="K1768" s="37">
        <v>10.69</v>
      </c>
      <c r="M1768" s="38">
        <v>10.69</v>
      </c>
      <c r="N1768" s="39">
        <f t="shared" si="144"/>
        <v>0.25</v>
      </c>
      <c r="S1768" s="13">
        <v>4</v>
      </c>
    </row>
    <row r="1769" spans="1:19" ht="33.75" x14ac:dyDescent="0.25">
      <c r="A1769" s="32" t="s">
        <v>1815</v>
      </c>
      <c r="B1769" s="33" t="s">
        <v>2273</v>
      </c>
      <c r="C1769" s="32" t="s">
        <v>1</v>
      </c>
      <c r="D1769" s="32" t="s">
        <v>3057</v>
      </c>
      <c r="E1769" s="34">
        <f t="shared" si="146"/>
        <v>5</v>
      </c>
      <c r="F1769" s="35" t="s">
        <v>22</v>
      </c>
      <c r="G1769" s="34">
        <f t="shared" si="145"/>
        <v>15.11</v>
      </c>
      <c r="H1769" s="36">
        <f t="shared" si="142"/>
        <v>18.89</v>
      </c>
      <c r="I1769" s="36">
        <f t="shared" si="143"/>
        <v>94.45</v>
      </c>
      <c r="J1769" s="29" t="s">
        <v>3622</v>
      </c>
      <c r="K1769" s="37">
        <v>15.11</v>
      </c>
      <c r="M1769" s="38">
        <v>15.11</v>
      </c>
      <c r="N1769" s="39">
        <f t="shared" si="144"/>
        <v>0.25</v>
      </c>
      <c r="S1769" s="13">
        <v>5</v>
      </c>
    </row>
    <row r="1770" spans="1:19" ht="33.75" x14ac:dyDescent="0.25">
      <c r="A1770" s="32" t="s">
        <v>1816</v>
      </c>
      <c r="B1770" s="33" t="s">
        <v>2275</v>
      </c>
      <c r="C1770" s="32" t="s">
        <v>1</v>
      </c>
      <c r="D1770" s="32" t="s">
        <v>3059</v>
      </c>
      <c r="E1770" s="34">
        <f t="shared" si="146"/>
        <v>1</v>
      </c>
      <c r="F1770" s="35" t="s">
        <v>22</v>
      </c>
      <c r="G1770" s="34">
        <f t="shared" si="145"/>
        <v>27.43</v>
      </c>
      <c r="H1770" s="36">
        <f t="shared" si="142"/>
        <v>34.29</v>
      </c>
      <c r="I1770" s="36">
        <f t="shared" si="143"/>
        <v>34.29</v>
      </c>
      <c r="J1770" s="29" t="s">
        <v>3622</v>
      </c>
      <c r="K1770" s="37">
        <v>27.43</v>
      </c>
      <c r="M1770" s="38">
        <v>27.43</v>
      </c>
      <c r="N1770" s="39">
        <f t="shared" si="144"/>
        <v>0.25</v>
      </c>
      <c r="S1770" s="13">
        <v>1</v>
      </c>
    </row>
    <row r="1771" spans="1:19" ht="33.75" x14ac:dyDescent="0.25">
      <c r="A1771" s="32" t="s">
        <v>1817</v>
      </c>
      <c r="B1771" s="33" t="s">
        <v>2279</v>
      </c>
      <c r="C1771" s="32" t="s">
        <v>1</v>
      </c>
      <c r="D1771" s="32" t="s">
        <v>3063</v>
      </c>
      <c r="E1771" s="34">
        <f t="shared" si="146"/>
        <v>6</v>
      </c>
      <c r="F1771" s="35" t="s">
        <v>22</v>
      </c>
      <c r="G1771" s="34">
        <f t="shared" si="145"/>
        <v>9.59</v>
      </c>
      <c r="H1771" s="36">
        <f t="shared" si="142"/>
        <v>11.99</v>
      </c>
      <c r="I1771" s="36">
        <f t="shared" si="143"/>
        <v>71.94</v>
      </c>
      <c r="J1771" s="29" t="s">
        <v>3622</v>
      </c>
      <c r="K1771" s="37">
        <v>9.59</v>
      </c>
      <c r="M1771" s="38">
        <v>9.59</v>
      </c>
      <c r="N1771" s="39">
        <f t="shared" si="144"/>
        <v>0.25</v>
      </c>
      <c r="S1771" s="13">
        <v>6</v>
      </c>
    </row>
    <row r="1772" spans="1:19" ht="33.75" x14ac:dyDescent="0.25">
      <c r="A1772" s="32" t="s">
        <v>1818</v>
      </c>
      <c r="B1772" s="33" t="s">
        <v>2281</v>
      </c>
      <c r="C1772" s="32" t="s">
        <v>1</v>
      </c>
      <c r="D1772" s="32" t="s">
        <v>3065</v>
      </c>
      <c r="E1772" s="34">
        <f t="shared" si="146"/>
        <v>1</v>
      </c>
      <c r="F1772" s="35" t="s">
        <v>22</v>
      </c>
      <c r="G1772" s="34">
        <f t="shared" si="145"/>
        <v>17.739999999999998</v>
      </c>
      <c r="H1772" s="36">
        <f t="shared" si="142"/>
        <v>22.18</v>
      </c>
      <c r="I1772" s="36">
        <f t="shared" si="143"/>
        <v>22.18</v>
      </c>
      <c r="J1772" s="29" t="s">
        <v>3622</v>
      </c>
      <c r="K1772" s="37">
        <v>17.739999999999998</v>
      </c>
      <c r="M1772" s="38">
        <v>17.739999999999998</v>
      </c>
      <c r="N1772" s="39">
        <f t="shared" si="144"/>
        <v>0.25</v>
      </c>
      <c r="S1772" s="13">
        <v>1</v>
      </c>
    </row>
    <row r="1773" spans="1:19" ht="33.75" x14ac:dyDescent="0.25">
      <c r="A1773" s="32" t="s">
        <v>1819</v>
      </c>
      <c r="B1773" s="33" t="s">
        <v>2282</v>
      </c>
      <c r="C1773" s="32" t="s">
        <v>1</v>
      </c>
      <c r="D1773" s="32" t="s">
        <v>3066</v>
      </c>
      <c r="E1773" s="34">
        <f t="shared" si="146"/>
        <v>1</v>
      </c>
      <c r="F1773" s="35" t="s">
        <v>22</v>
      </c>
      <c r="G1773" s="34">
        <f t="shared" si="145"/>
        <v>10.74</v>
      </c>
      <c r="H1773" s="36">
        <f t="shared" si="142"/>
        <v>13.43</v>
      </c>
      <c r="I1773" s="36">
        <f t="shared" si="143"/>
        <v>13.43</v>
      </c>
      <c r="J1773" s="29" t="s">
        <v>3622</v>
      </c>
      <c r="K1773" s="37">
        <v>10.74</v>
      </c>
      <c r="M1773" s="38">
        <v>10.74</v>
      </c>
      <c r="N1773" s="39">
        <f t="shared" si="144"/>
        <v>0.25</v>
      </c>
      <c r="S1773" s="13">
        <v>1</v>
      </c>
    </row>
    <row r="1774" spans="1:19" ht="22.5" x14ac:dyDescent="0.25">
      <c r="A1774" s="32" t="s">
        <v>1820</v>
      </c>
      <c r="B1774" s="33" t="s">
        <v>2284</v>
      </c>
      <c r="C1774" s="32" t="s">
        <v>1</v>
      </c>
      <c r="D1774" s="32" t="s">
        <v>3068</v>
      </c>
      <c r="E1774" s="34">
        <f t="shared" si="146"/>
        <v>3</v>
      </c>
      <c r="F1774" s="35" t="s">
        <v>22</v>
      </c>
      <c r="G1774" s="34">
        <f t="shared" si="145"/>
        <v>24.25</v>
      </c>
      <c r="H1774" s="36">
        <f t="shared" si="142"/>
        <v>30.31</v>
      </c>
      <c r="I1774" s="36">
        <f t="shared" si="143"/>
        <v>90.93</v>
      </c>
      <c r="J1774" s="29" t="s">
        <v>3622</v>
      </c>
      <c r="K1774" s="37">
        <v>24.25</v>
      </c>
      <c r="M1774" s="38">
        <v>24.25</v>
      </c>
      <c r="N1774" s="39">
        <f t="shared" si="144"/>
        <v>0.25</v>
      </c>
      <c r="S1774" s="13">
        <v>3</v>
      </c>
    </row>
    <row r="1775" spans="1:19" ht="33.75" x14ac:dyDescent="0.25">
      <c r="A1775" s="32" t="s">
        <v>1821</v>
      </c>
      <c r="B1775" s="33" t="s">
        <v>2267</v>
      </c>
      <c r="C1775" s="32" t="s">
        <v>1</v>
      </c>
      <c r="D1775" s="32" t="s">
        <v>3051</v>
      </c>
      <c r="E1775" s="34">
        <f t="shared" si="146"/>
        <v>1</v>
      </c>
      <c r="F1775" s="35" t="s">
        <v>22</v>
      </c>
      <c r="G1775" s="34">
        <f t="shared" si="145"/>
        <v>10.96</v>
      </c>
      <c r="H1775" s="36">
        <f t="shared" si="142"/>
        <v>13.7</v>
      </c>
      <c r="I1775" s="36">
        <f t="shared" si="143"/>
        <v>13.7</v>
      </c>
      <c r="J1775" s="29" t="s">
        <v>3622</v>
      </c>
      <c r="K1775" s="37">
        <v>10.96</v>
      </c>
      <c r="M1775" s="38">
        <v>10.96</v>
      </c>
      <c r="N1775" s="39">
        <f t="shared" si="144"/>
        <v>0.25</v>
      </c>
      <c r="S1775" s="13">
        <v>1</v>
      </c>
    </row>
    <row r="1776" spans="1:19" ht="33.75" x14ac:dyDescent="0.25">
      <c r="A1776" s="32" t="s">
        <v>1822</v>
      </c>
      <c r="B1776" s="33" t="s">
        <v>2684</v>
      </c>
      <c r="C1776" s="32" t="s">
        <v>1</v>
      </c>
      <c r="D1776" s="32" t="s">
        <v>3463</v>
      </c>
      <c r="E1776" s="34">
        <f t="shared" si="146"/>
        <v>2</v>
      </c>
      <c r="F1776" s="35" t="s">
        <v>22</v>
      </c>
      <c r="G1776" s="34">
        <f t="shared" si="145"/>
        <v>68.400000000000006</v>
      </c>
      <c r="H1776" s="36">
        <f t="shared" si="142"/>
        <v>85.5</v>
      </c>
      <c r="I1776" s="36">
        <f t="shared" si="143"/>
        <v>171</v>
      </c>
      <c r="J1776" s="29" t="s">
        <v>3622</v>
      </c>
      <c r="K1776" s="37">
        <v>68.400000000000006</v>
      </c>
      <c r="M1776" s="38">
        <v>68.400000000000006</v>
      </c>
      <c r="N1776" s="39">
        <f t="shared" si="144"/>
        <v>0.25</v>
      </c>
      <c r="S1776" s="13">
        <v>2</v>
      </c>
    </row>
    <row r="1777" spans="1:19" ht="33" customHeight="1" x14ac:dyDescent="0.25">
      <c r="A1777" s="32" t="s">
        <v>1823</v>
      </c>
      <c r="B1777" s="33" t="s">
        <v>2751</v>
      </c>
      <c r="C1777" s="32" t="s">
        <v>1</v>
      </c>
      <c r="D1777" s="32" t="s">
        <v>3527</v>
      </c>
      <c r="E1777" s="34">
        <f t="shared" si="146"/>
        <v>1</v>
      </c>
      <c r="F1777" s="35" t="s">
        <v>22</v>
      </c>
      <c r="G1777" s="34">
        <f t="shared" si="145"/>
        <v>43.72</v>
      </c>
      <c r="H1777" s="36">
        <f t="shared" si="142"/>
        <v>54.65</v>
      </c>
      <c r="I1777" s="36">
        <f t="shared" si="143"/>
        <v>54.65</v>
      </c>
      <c r="J1777" s="29" t="s">
        <v>3622</v>
      </c>
      <c r="K1777" s="37">
        <v>43.72</v>
      </c>
      <c r="M1777" s="38">
        <v>43.72</v>
      </c>
      <c r="N1777" s="39">
        <f t="shared" si="144"/>
        <v>0.25</v>
      </c>
      <c r="S1777" s="13">
        <v>1</v>
      </c>
    </row>
    <row r="1778" spans="1:19" ht="22.5" x14ac:dyDescent="0.25">
      <c r="A1778" s="32" t="s">
        <v>1824</v>
      </c>
      <c r="B1778" s="33" t="s">
        <v>2752</v>
      </c>
      <c r="C1778" s="32" t="s">
        <v>1</v>
      </c>
      <c r="D1778" s="32" t="s">
        <v>3528</v>
      </c>
      <c r="E1778" s="34">
        <f t="shared" si="146"/>
        <v>1</v>
      </c>
      <c r="F1778" s="35" t="s">
        <v>22</v>
      </c>
      <c r="G1778" s="34">
        <f t="shared" si="145"/>
        <v>248.46</v>
      </c>
      <c r="H1778" s="36">
        <f t="shared" si="142"/>
        <v>310.58</v>
      </c>
      <c r="I1778" s="36">
        <f t="shared" si="143"/>
        <v>310.58</v>
      </c>
      <c r="J1778" s="29" t="s">
        <v>3622</v>
      </c>
      <c r="K1778" s="37">
        <v>248.46</v>
      </c>
      <c r="M1778" s="38">
        <v>248.46</v>
      </c>
      <c r="N1778" s="39">
        <f t="shared" si="144"/>
        <v>0.25</v>
      </c>
      <c r="S1778" s="13">
        <v>1</v>
      </c>
    </row>
    <row r="1779" spans="1:19" ht="22.5" x14ac:dyDescent="0.25">
      <c r="A1779" s="32" t="s">
        <v>1825</v>
      </c>
      <c r="B1779" s="33" t="s">
        <v>2303</v>
      </c>
      <c r="C1779" s="32" t="s">
        <v>1</v>
      </c>
      <c r="D1779" s="32" t="s">
        <v>3087</v>
      </c>
      <c r="E1779" s="34">
        <f t="shared" si="146"/>
        <v>1</v>
      </c>
      <c r="F1779" s="35" t="s">
        <v>22</v>
      </c>
      <c r="G1779" s="34">
        <f t="shared" si="145"/>
        <v>52.21</v>
      </c>
      <c r="H1779" s="36">
        <f t="shared" si="142"/>
        <v>65.260000000000005</v>
      </c>
      <c r="I1779" s="36">
        <f t="shared" si="143"/>
        <v>65.260000000000005</v>
      </c>
      <c r="J1779" s="29" t="s">
        <v>3622</v>
      </c>
      <c r="K1779" s="37">
        <v>52.21</v>
      </c>
      <c r="M1779" s="38">
        <v>52.21</v>
      </c>
      <c r="N1779" s="39">
        <f t="shared" si="144"/>
        <v>0.25</v>
      </c>
      <c r="S1779" s="13">
        <v>1</v>
      </c>
    </row>
    <row r="1780" spans="1:19" ht="24" customHeight="1" x14ac:dyDescent="0.25">
      <c r="A1780" s="32" t="s">
        <v>1826</v>
      </c>
      <c r="B1780" s="33" t="s">
        <v>2307</v>
      </c>
      <c r="C1780" s="32" t="s">
        <v>1</v>
      </c>
      <c r="D1780" s="32" t="s">
        <v>3091</v>
      </c>
      <c r="E1780" s="34">
        <f t="shared" si="146"/>
        <v>1</v>
      </c>
      <c r="F1780" s="35" t="s">
        <v>22</v>
      </c>
      <c r="G1780" s="34">
        <f t="shared" si="145"/>
        <v>42.55</v>
      </c>
      <c r="H1780" s="36">
        <f t="shared" si="142"/>
        <v>53.19</v>
      </c>
      <c r="I1780" s="36">
        <f t="shared" si="143"/>
        <v>53.19</v>
      </c>
      <c r="J1780" s="29" t="s">
        <v>3622</v>
      </c>
      <c r="K1780" s="37">
        <v>42.55</v>
      </c>
      <c r="M1780" s="38">
        <v>42.55</v>
      </c>
      <c r="N1780" s="39">
        <f t="shared" si="144"/>
        <v>0.25</v>
      </c>
      <c r="S1780" s="13">
        <v>1</v>
      </c>
    </row>
    <row r="1781" spans="1:19" x14ac:dyDescent="0.25">
      <c r="A1781" s="32" t="s">
        <v>1827</v>
      </c>
      <c r="B1781" s="33" t="s">
        <v>2302</v>
      </c>
      <c r="C1781" s="32" t="s">
        <v>2930</v>
      </c>
      <c r="D1781" s="32" t="s">
        <v>3086</v>
      </c>
      <c r="E1781" s="34">
        <f t="shared" si="146"/>
        <v>1</v>
      </c>
      <c r="F1781" s="35" t="s">
        <v>22</v>
      </c>
      <c r="G1781" s="34">
        <f t="shared" si="145"/>
        <v>54.39</v>
      </c>
      <c r="H1781" s="36">
        <f t="shared" si="142"/>
        <v>67.989999999999995</v>
      </c>
      <c r="I1781" s="36">
        <f t="shared" si="143"/>
        <v>67.989999999999995</v>
      </c>
      <c r="J1781" s="29" t="s">
        <v>3622</v>
      </c>
      <c r="K1781" s="37">
        <v>54.39</v>
      </c>
      <c r="M1781" s="38">
        <v>54.39</v>
      </c>
      <c r="N1781" s="39">
        <f t="shared" si="144"/>
        <v>0.25</v>
      </c>
      <c r="S1781" s="13">
        <v>1</v>
      </c>
    </row>
    <row r="1782" spans="1:19" ht="28.5" customHeight="1" x14ac:dyDescent="0.25">
      <c r="A1782" s="32" t="s">
        <v>1828</v>
      </c>
      <c r="B1782" s="33" t="s">
        <v>2312</v>
      </c>
      <c r="C1782" s="32" t="s">
        <v>1</v>
      </c>
      <c r="D1782" s="32" t="s">
        <v>3096</v>
      </c>
      <c r="E1782" s="34">
        <f t="shared" si="146"/>
        <v>1</v>
      </c>
      <c r="F1782" s="35" t="s">
        <v>22</v>
      </c>
      <c r="G1782" s="34">
        <f t="shared" si="145"/>
        <v>325.58</v>
      </c>
      <c r="H1782" s="36">
        <f t="shared" si="142"/>
        <v>406.98</v>
      </c>
      <c r="I1782" s="36">
        <f t="shared" si="143"/>
        <v>406.98</v>
      </c>
      <c r="J1782" s="29" t="s">
        <v>3622</v>
      </c>
      <c r="K1782" s="37">
        <v>325.58</v>
      </c>
      <c r="M1782" s="38">
        <v>325.58</v>
      </c>
      <c r="N1782" s="39">
        <f t="shared" si="144"/>
        <v>0.25</v>
      </c>
      <c r="S1782" s="13">
        <v>1</v>
      </c>
    </row>
    <row r="1783" spans="1:19" ht="22.5" x14ac:dyDescent="0.25">
      <c r="A1783" s="32" t="s">
        <v>1829</v>
      </c>
      <c r="B1783" s="33" t="s">
        <v>2753</v>
      </c>
      <c r="C1783" s="32" t="s">
        <v>1</v>
      </c>
      <c r="D1783" s="32" t="s">
        <v>3529</v>
      </c>
      <c r="E1783" s="34">
        <f t="shared" si="146"/>
        <v>2</v>
      </c>
      <c r="F1783" s="35" t="s">
        <v>22</v>
      </c>
      <c r="G1783" s="34">
        <f t="shared" si="145"/>
        <v>254.27</v>
      </c>
      <c r="H1783" s="36">
        <f t="shared" si="142"/>
        <v>317.83999999999997</v>
      </c>
      <c r="I1783" s="36">
        <f t="shared" si="143"/>
        <v>635.67999999999995</v>
      </c>
      <c r="J1783" s="29" t="s">
        <v>3622</v>
      </c>
      <c r="K1783" s="37">
        <v>254.27</v>
      </c>
      <c r="M1783" s="38">
        <v>254.27</v>
      </c>
      <c r="N1783" s="39">
        <f t="shared" si="144"/>
        <v>0.25</v>
      </c>
      <c r="S1783" s="13">
        <v>2</v>
      </c>
    </row>
    <row r="1784" spans="1:19" ht="22.5" x14ac:dyDescent="0.25">
      <c r="A1784" s="32" t="s">
        <v>1830</v>
      </c>
      <c r="B1784" s="33" t="s">
        <v>2754</v>
      </c>
      <c r="C1784" s="32" t="s">
        <v>1</v>
      </c>
      <c r="D1784" s="32" t="s">
        <v>3530</v>
      </c>
      <c r="E1784" s="34">
        <f t="shared" si="146"/>
        <v>1</v>
      </c>
      <c r="F1784" s="35" t="s">
        <v>22</v>
      </c>
      <c r="G1784" s="34">
        <f t="shared" si="145"/>
        <v>156.63</v>
      </c>
      <c r="H1784" s="36">
        <f t="shared" si="142"/>
        <v>195.79</v>
      </c>
      <c r="I1784" s="36">
        <f t="shared" si="143"/>
        <v>195.79</v>
      </c>
      <c r="J1784" s="29" t="s">
        <v>3622</v>
      </c>
      <c r="K1784" s="37">
        <v>156.63</v>
      </c>
      <c r="M1784" s="38">
        <v>156.63</v>
      </c>
      <c r="N1784" s="39">
        <f t="shared" si="144"/>
        <v>0.25</v>
      </c>
      <c r="S1784" s="13">
        <v>1</v>
      </c>
    </row>
    <row r="1785" spans="1:19" x14ac:dyDescent="0.25">
      <c r="A1785" s="32" t="s">
        <v>1831</v>
      </c>
      <c r="B1785" s="33" t="s">
        <v>2330</v>
      </c>
      <c r="C1785" s="32" t="s">
        <v>2930</v>
      </c>
      <c r="D1785" s="32" t="s">
        <v>3114</v>
      </c>
      <c r="E1785" s="34">
        <f t="shared" si="146"/>
        <v>1</v>
      </c>
      <c r="F1785" s="35" t="s">
        <v>22</v>
      </c>
      <c r="G1785" s="34">
        <f t="shared" si="145"/>
        <v>34.619999999999997</v>
      </c>
      <c r="H1785" s="36">
        <f t="shared" si="142"/>
        <v>43.28</v>
      </c>
      <c r="I1785" s="36">
        <f t="shared" si="143"/>
        <v>43.28</v>
      </c>
      <c r="J1785" s="29" t="s">
        <v>3622</v>
      </c>
      <c r="K1785" s="37">
        <v>34.619999999999997</v>
      </c>
      <c r="M1785" s="38">
        <v>34.619999999999997</v>
      </c>
      <c r="N1785" s="39">
        <f t="shared" si="144"/>
        <v>0.25</v>
      </c>
      <c r="S1785" s="13">
        <v>1</v>
      </c>
    </row>
    <row r="1786" spans="1:19" x14ac:dyDescent="0.25">
      <c r="A1786" s="32" t="s">
        <v>1832</v>
      </c>
      <c r="B1786" s="33" t="s">
        <v>2331</v>
      </c>
      <c r="C1786" s="32" t="s">
        <v>2930</v>
      </c>
      <c r="D1786" s="32" t="s">
        <v>3115</v>
      </c>
      <c r="E1786" s="34">
        <f t="shared" si="146"/>
        <v>1</v>
      </c>
      <c r="F1786" s="35" t="s">
        <v>22</v>
      </c>
      <c r="G1786" s="34">
        <f t="shared" si="145"/>
        <v>36.1</v>
      </c>
      <c r="H1786" s="36">
        <f t="shared" si="142"/>
        <v>45.13</v>
      </c>
      <c r="I1786" s="36">
        <f t="shared" si="143"/>
        <v>45.13</v>
      </c>
      <c r="J1786" s="29" t="s">
        <v>3622</v>
      </c>
      <c r="K1786" s="37">
        <v>36.1</v>
      </c>
      <c r="M1786" s="38">
        <v>36.1</v>
      </c>
      <c r="N1786" s="39">
        <f t="shared" si="144"/>
        <v>0.25</v>
      </c>
      <c r="S1786" s="13">
        <v>1</v>
      </c>
    </row>
    <row r="1787" spans="1:19" ht="22.5" x14ac:dyDescent="0.25">
      <c r="A1787" s="32" t="s">
        <v>1833</v>
      </c>
      <c r="B1787" s="33" t="s">
        <v>2332</v>
      </c>
      <c r="C1787" s="32" t="s">
        <v>1</v>
      </c>
      <c r="D1787" s="32" t="s">
        <v>3116</v>
      </c>
      <c r="E1787" s="34">
        <f t="shared" si="146"/>
        <v>1</v>
      </c>
      <c r="F1787" s="35" t="s">
        <v>22</v>
      </c>
      <c r="G1787" s="34">
        <f t="shared" si="145"/>
        <v>545.65</v>
      </c>
      <c r="H1787" s="36">
        <f>ROUND(G1787*(1+I$6),2)</f>
        <v>637.32000000000005</v>
      </c>
      <c r="I1787" s="36">
        <f t="shared" si="143"/>
        <v>637.32000000000005</v>
      </c>
      <c r="J1787" s="29" t="s">
        <v>3619</v>
      </c>
      <c r="K1787" s="37">
        <v>545.65</v>
      </c>
      <c r="M1787" s="38">
        <v>545.65</v>
      </c>
      <c r="N1787" s="39">
        <f t="shared" si="144"/>
        <v>0.16799999999999993</v>
      </c>
      <c r="S1787" s="13">
        <v>1</v>
      </c>
    </row>
    <row r="1788" spans="1:19" ht="22.5" x14ac:dyDescent="0.25">
      <c r="A1788" s="32" t="s">
        <v>1834</v>
      </c>
      <c r="B1788" s="33" t="s">
        <v>2338</v>
      </c>
      <c r="C1788" s="32" t="s">
        <v>2930</v>
      </c>
      <c r="D1788" s="32" t="s">
        <v>3122</v>
      </c>
      <c r="E1788" s="34">
        <f t="shared" si="146"/>
        <v>1</v>
      </c>
      <c r="F1788" s="35" t="s">
        <v>22</v>
      </c>
      <c r="G1788" s="34">
        <f t="shared" si="145"/>
        <v>26.41</v>
      </c>
      <c r="H1788" s="36">
        <f t="shared" si="142"/>
        <v>33.01</v>
      </c>
      <c r="I1788" s="36">
        <f t="shared" si="143"/>
        <v>33.01</v>
      </c>
      <c r="J1788" s="29" t="s">
        <v>3622</v>
      </c>
      <c r="K1788" s="37">
        <v>26.41</v>
      </c>
      <c r="M1788" s="38">
        <v>26.41</v>
      </c>
      <c r="N1788" s="39">
        <f t="shared" si="144"/>
        <v>0.25</v>
      </c>
      <c r="S1788" s="13">
        <v>1</v>
      </c>
    </row>
    <row r="1789" spans="1:19" ht="22.5" x14ac:dyDescent="0.25">
      <c r="A1789" s="32" t="s">
        <v>1835</v>
      </c>
      <c r="B1789" s="33" t="s">
        <v>2346</v>
      </c>
      <c r="C1789" s="32" t="s">
        <v>1</v>
      </c>
      <c r="D1789" s="32" t="s">
        <v>3130</v>
      </c>
      <c r="E1789" s="34">
        <f t="shared" si="146"/>
        <v>31.13</v>
      </c>
      <c r="F1789" s="35" t="s">
        <v>24</v>
      </c>
      <c r="G1789" s="34">
        <f t="shared" si="145"/>
        <v>10.69</v>
      </c>
      <c r="H1789" s="36">
        <f t="shared" si="142"/>
        <v>13.36</v>
      </c>
      <c r="I1789" s="36">
        <f t="shared" si="143"/>
        <v>415.9</v>
      </c>
      <c r="J1789" s="29" t="s">
        <v>3622</v>
      </c>
      <c r="K1789" s="37">
        <v>10.69</v>
      </c>
      <c r="M1789" s="38">
        <v>10.69</v>
      </c>
      <c r="N1789" s="39">
        <f t="shared" si="144"/>
        <v>0.25</v>
      </c>
      <c r="S1789" s="13">
        <v>31.13</v>
      </c>
    </row>
    <row r="1790" spans="1:19" ht="22.5" x14ac:dyDescent="0.25">
      <c r="A1790" s="32" t="s">
        <v>1836</v>
      </c>
      <c r="B1790" s="33" t="s">
        <v>2352</v>
      </c>
      <c r="C1790" s="32" t="s">
        <v>1</v>
      </c>
      <c r="D1790" s="32" t="s">
        <v>3136</v>
      </c>
      <c r="E1790" s="34">
        <f t="shared" si="146"/>
        <v>1.49</v>
      </c>
      <c r="F1790" s="35" t="s">
        <v>24</v>
      </c>
      <c r="G1790" s="34">
        <f t="shared" si="145"/>
        <v>13</v>
      </c>
      <c r="H1790" s="36">
        <f t="shared" si="142"/>
        <v>16.25</v>
      </c>
      <c r="I1790" s="36">
        <f t="shared" si="143"/>
        <v>24.21</v>
      </c>
      <c r="J1790" s="29" t="s">
        <v>3622</v>
      </c>
      <c r="K1790" s="37">
        <v>13</v>
      </c>
      <c r="M1790" s="38">
        <v>13</v>
      </c>
      <c r="N1790" s="39">
        <f t="shared" si="144"/>
        <v>0.25</v>
      </c>
      <c r="S1790" s="13">
        <v>1.49</v>
      </c>
    </row>
    <row r="1791" spans="1:19" ht="22.5" x14ac:dyDescent="0.25">
      <c r="A1791" s="32" t="s">
        <v>1837</v>
      </c>
      <c r="B1791" s="33" t="s">
        <v>2359</v>
      </c>
      <c r="C1791" s="32" t="s">
        <v>1</v>
      </c>
      <c r="D1791" s="32" t="s">
        <v>3143</v>
      </c>
      <c r="E1791" s="34">
        <f t="shared" si="146"/>
        <v>39</v>
      </c>
      <c r="F1791" s="35" t="s">
        <v>24</v>
      </c>
      <c r="G1791" s="34">
        <f t="shared" si="145"/>
        <v>5.01</v>
      </c>
      <c r="H1791" s="36">
        <f t="shared" si="142"/>
        <v>6.26</v>
      </c>
      <c r="I1791" s="36">
        <f t="shared" si="143"/>
        <v>244.14</v>
      </c>
      <c r="J1791" s="29" t="s">
        <v>3622</v>
      </c>
      <c r="K1791" s="37">
        <v>5.01</v>
      </c>
      <c r="M1791" s="38">
        <v>5.01</v>
      </c>
      <c r="N1791" s="39">
        <f t="shared" si="144"/>
        <v>0.25</v>
      </c>
      <c r="S1791" s="13">
        <v>39</v>
      </c>
    </row>
    <row r="1792" spans="1:19" ht="22.5" x14ac:dyDescent="0.25">
      <c r="A1792" s="32" t="s">
        <v>1838</v>
      </c>
      <c r="B1792" s="33" t="s">
        <v>2631</v>
      </c>
      <c r="C1792" s="32" t="s">
        <v>1</v>
      </c>
      <c r="D1792" s="32" t="s">
        <v>3410</v>
      </c>
      <c r="E1792" s="34">
        <f t="shared" si="146"/>
        <v>212</v>
      </c>
      <c r="F1792" s="35" t="s">
        <v>24</v>
      </c>
      <c r="G1792" s="34">
        <f t="shared" si="145"/>
        <v>4.47</v>
      </c>
      <c r="H1792" s="36">
        <f t="shared" si="142"/>
        <v>5.59</v>
      </c>
      <c r="I1792" s="36">
        <f t="shared" si="143"/>
        <v>1185.08</v>
      </c>
      <c r="J1792" s="29" t="s">
        <v>3622</v>
      </c>
      <c r="K1792" s="37">
        <v>4.47</v>
      </c>
      <c r="M1792" s="38">
        <v>4.47</v>
      </c>
      <c r="N1792" s="39">
        <f t="shared" si="144"/>
        <v>0.25099999999999989</v>
      </c>
      <c r="S1792" s="13">
        <v>212</v>
      </c>
    </row>
    <row r="1793" spans="1:19" ht="22.5" x14ac:dyDescent="0.25">
      <c r="A1793" s="32" t="s">
        <v>1839</v>
      </c>
      <c r="B1793" s="33" t="s">
        <v>2491</v>
      </c>
      <c r="C1793" s="32" t="s">
        <v>1</v>
      </c>
      <c r="D1793" s="32" t="s">
        <v>3274</v>
      </c>
      <c r="E1793" s="34">
        <f t="shared" si="146"/>
        <v>7</v>
      </c>
      <c r="F1793" s="35" t="s">
        <v>22</v>
      </c>
      <c r="G1793" s="34">
        <f t="shared" si="145"/>
        <v>12.88</v>
      </c>
      <c r="H1793" s="36">
        <f t="shared" si="142"/>
        <v>16.100000000000001</v>
      </c>
      <c r="I1793" s="36">
        <f t="shared" si="143"/>
        <v>112.7</v>
      </c>
      <c r="J1793" s="29" t="s">
        <v>3622</v>
      </c>
      <c r="K1793" s="37">
        <v>12.88</v>
      </c>
      <c r="M1793" s="38">
        <v>12.88</v>
      </c>
      <c r="N1793" s="39">
        <f t="shared" si="144"/>
        <v>0.25</v>
      </c>
      <c r="S1793" s="13">
        <v>7</v>
      </c>
    </row>
    <row r="1794" spans="1:19" ht="22.5" x14ac:dyDescent="0.25">
      <c r="A1794" s="32" t="s">
        <v>1840</v>
      </c>
      <c r="B1794" s="33" t="s">
        <v>2409</v>
      </c>
      <c r="C1794" s="32" t="s">
        <v>1</v>
      </c>
      <c r="D1794" s="32" t="s">
        <v>3193</v>
      </c>
      <c r="E1794" s="34">
        <f t="shared" si="146"/>
        <v>3</v>
      </c>
      <c r="F1794" s="35" t="s">
        <v>22</v>
      </c>
      <c r="G1794" s="34">
        <f t="shared" si="145"/>
        <v>20.16</v>
      </c>
      <c r="H1794" s="36">
        <f t="shared" si="142"/>
        <v>25.2</v>
      </c>
      <c r="I1794" s="36">
        <f t="shared" si="143"/>
        <v>75.599999999999994</v>
      </c>
      <c r="J1794" s="29" t="s">
        <v>3622</v>
      </c>
      <c r="K1794" s="37">
        <v>20.16</v>
      </c>
      <c r="M1794" s="38">
        <v>20.16</v>
      </c>
      <c r="N1794" s="39">
        <f t="shared" si="144"/>
        <v>0.25</v>
      </c>
      <c r="S1794" s="13">
        <v>3</v>
      </c>
    </row>
    <row r="1795" spans="1:19" ht="22.5" x14ac:dyDescent="0.25">
      <c r="A1795" s="32" t="s">
        <v>1841</v>
      </c>
      <c r="B1795" s="33" t="s">
        <v>2492</v>
      </c>
      <c r="C1795" s="32" t="s">
        <v>1</v>
      </c>
      <c r="D1795" s="32" t="s">
        <v>3275</v>
      </c>
      <c r="E1795" s="34">
        <f t="shared" si="146"/>
        <v>1</v>
      </c>
      <c r="F1795" s="35" t="s">
        <v>22</v>
      </c>
      <c r="G1795" s="34">
        <f t="shared" si="145"/>
        <v>16.239999999999998</v>
      </c>
      <c r="H1795" s="36">
        <f t="shared" ref="H1795:H1858" si="147">ROUND(G1795*(1+I$5),2)</f>
        <v>20.3</v>
      </c>
      <c r="I1795" s="36">
        <f t="shared" si="143"/>
        <v>20.3</v>
      </c>
      <c r="J1795" s="29" t="s">
        <v>3622</v>
      </c>
      <c r="K1795" s="37">
        <v>16.239999999999998</v>
      </c>
      <c r="M1795" s="38">
        <v>16.239999999999998</v>
      </c>
      <c r="N1795" s="39">
        <f t="shared" si="144"/>
        <v>0.25</v>
      </c>
      <c r="S1795" s="13">
        <v>1</v>
      </c>
    </row>
    <row r="1796" spans="1:19" ht="22.5" x14ac:dyDescent="0.25">
      <c r="A1796" s="32" t="s">
        <v>1842</v>
      </c>
      <c r="B1796" s="33" t="s">
        <v>2400</v>
      </c>
      <c r="C1796" s="32" t="s">
        <v>1</v>
      </c>
      <c r="D1796" s="32" t="s">
        <v>3184</v>
      </c>
      <c r="E1796" s="34">
        <f t="shared" si="146"/>
        <v>1</v>
      </c>
      <c r="F1796" s="35" t="s">
        <v>22</v>
      </c>
      <c r="G1796" s="34">
        <f t="shared" si="145"/>
        <v>31.23</v>
      </c>
      <c r="H1796" s="36">
        <f t="shared" si="147"/>
        <v>39.04</v>
      </c>
      <c r="I1796" s="36">
        <f t="shared" si="143"/>
        <v>39.04</v>
      </c>
      <c r="J1796" s="29" t="s">
        <v>3622</v>
      </c>
      <c r="K1796" s="37">
        <v>31.23</v>
      </c>
      <c r="M1796" s="38">
        <v>31.23</v>
      </c>
      <c r="N1796" s="39">
        <f t="shared" si="144"/>
        <v>0.25</v>
      </c>
      <c r="S1796" s="13">
        <v>1</v>
      </c>
    </row>
    <row r="1797" spans="1:19" ht="22.5" x14ac:dyDescent="0.25">
      <c r="A1797" s="32" t="s">
        <v>1843</v>
      </c>
      <c r="B1797" s="33" t="s">
        <v>2406</v>
      </c>
      <c r="C1797" s="32" t="s">
        <v>1</v>
      </c>
      <c r="D1797" s="32" t="s">
        <v>3190</v>
      </c>
      <c r="E1797" s="34">
        <f t="shared" si="146"/>
        <v>2</v>
      </c>
      <c r="F1797" s="35" t="s">
        <v>22</v>
      </c>
      <c r="G1797" s="34">
        <f t="shared" si="145"/>
        <v>32.69</v>
      </c>
      <c r="H1797" s="36">
        <f t="shared" si="147"/>
        <v>40.86</v>
      </c>
      <c r="I1797" s="36">
        <f t="shared" si="143"/>
        <v>81.72</v>
      </c>
      <c r="J1797" s="29" t="s">
        <v>3622</v>
      </c>
      <c r="K1797" s="37">
        <v>32.69</v>
      </c>
      <c r="M1797" s="38">
        <v>32.69</v>
      </c>
      <c r="N1797" s="39">
        <f t="shared" si="144"/>
        <v>0.25</v>
      </c>
      <c r="S1797" s="13">
        <v>2</v>
      </c>
    </row>
    <row r="1798" spans="1:19" ht="22.5" x14ac:dyDescent="0.25">
      <c r="A1798" s="32" t="s">
        <v>1844</v>
      </c>
      <c r="B1798" s="33" t="s">
        <v>2404</v>
      </c>
      <c r="C1798" s="32" t="s">
        <v>1</v>
      </c>
      <c r="D1798" s="32" t="s">
        <v>3188</v>
      </c>
      <c r="E1798" s="34">
        <f t="shared" si="146"/>
        <v>2</v>
      </c>
      <c r="F1798" s="35" t="s">
        <v>22</v>
      </c>
      <c r="G1798" s="34">
        <f t="shared" si="145"/>
        <v>54.45</v>
      </c>
      <c r="H1798" s="36">
        <f t="shared" si="147"/>
        <v>68.06</v>
      </c>
      <c r="I1798" s="36">
        <f t="shared" si="143"/>
        <v>136.12</v>
      </c>
      <c r="J1798" s="29" t="s">
        <v>3622</v>
      </c>
      <c r="K1798" s="37">
        <v>54.45</v>
      </c>
      <c r="M1798" s="38">
        <v>54.45</v>
      </c>
      <c r="N1798" s="39">
        <f t="shared" si="144"/>
        <v>0.25</v>
      </c>
      <c r="S1798" s="13">
        <v>2</v>
      </c>
    </row>
    <row r="1799" spans="1:19" ht="22.5" x14ac:dyDescent="0.25">
      <c r="A1799" s="32" t="s">
        <v>1845</v>
      </c>
      <c r="B1799" s="33" t="s">
        <v>2405</v>
      </c>
      <c r="C1799" s="32" t="s">
        <v>1</v>
      </c>
      <c r="D1799" s="32" t="s">
        <v>3189</v>
      </c>
      <c r="E1799" s="34">
        <f t="shared" si="146"/>
        <v>1</v>
      </c>
      <c r="F1799" s="35" t="s">
        <v>22</v>
      </c>
      <c r="G1799" s="34">
        <f t="shared" si="145"/>
        <v>91.19</v>
      </c>
      <c r="H1799" s="36">
        <f t="shared" si="147"/>
        <v>113.99</v>
      </c>
      <c r="I1799" s="36">
        <f t="shared" si="143"/>
        <v>113.99</v>
      </c>
      <c r="J1799" s="29" t="s">
        <v>3622</v>
      </c>
      <c r="K1799" s="37">
        <v>91.19</v>
      </c>
      <c r="M1799" s="38">
        <v>91.19</v>
      </c>
      <c r="N1799" s="39">
        <f t="shared" si="144"/>
        <v>0.25</v>
      </c>
      <c r="S1799" s="13">
        <v>1</v>
      </c>
    </row>
    <row r="1800" spans="1:19" ht="22.5" x14ac:dyDescent="0.25">
      <c r="A1800" s="32" t="s">
        <v>1846</v>
      </c>
      <c r="B1800" s="33" t="s">
        <v>2755</v>
      </c>
      <c r="C1800" s="32" t="s">
        <v>1</v>
      </c>
      <c r="D1800" s="32" t="s">
        <v>3531</v>
      </c>
      <c r="E1800" s="34">
        <f t="shared" si="146"/>
        <v>1</v>
      </c>
      <c r="F1800" s="35" t="s">
        <v>22</v>
      </c>
      <c r="G1800" s="34">
        <f t="shared" si="145"/>
        <v>53.14</v>
      </c>
      <c r="H1800" s="36">
        <f t="shared" si="147"/>
        <v>66.430000000000007</v>
      </c>
      <c r="I1800" s="36">
        <f t="shared" si="143"/>
        <v>66.430000000000007</v>
      </c>
      <c r="J1800" s="29" t="s">
        <v>3622</v>
      </c>
      <c r="K1800" s="37">
        <v>53.14</v>
      </c>
      <c r="M1800" s="38">
        <v>53.14</v>
      </c>
      <c r="N1800" s="39">
        <f t="shared" si="144"/>
        <v>0.25</v>
      </c>
      <c r="S1800" s="13">
        <v>1</v>
      </c>
    </row>
    <row r="1801" spans="1:19" x14ac:dyDescent="0.25">
      <c r="A1801" s="32" t="s">
        <v>1847</v>
      </c>
      <c r="B1801" s="33" t="s">
        <v>2545</v>
      </c>
      <c r="C1801" s="32" t="s">
        <v>1</v>
      </c>
      <c r="D1801" s="32" t="s">
        <v>3327</v>
      </c>
      <c r="E1801" s="34">
        <f t="shared" si="146"/>
        <v>1</v>
      </c>
      <c r="F1801" s="35" t="s">
        <v>22</v>
      </c>
      <c r="G1801" s="34">
        <f t="shared" si="145"/>
        <v>30.93</v>
      </c>
      <c r="H1801" s="36">
        <f t="shared" si="147"/>
        <v>38.659999999999997</v>
      </c>
      <c r="I1801" s="36">
        <f t="shared" si="143"/>
        <v>38.659999999999997</v>
      </c>
      <c r="J1801" s="29" t="s">
        <v>3622</v>
      </c>
      <c r="K1801" s="37">
        <v>30.93</v>
      </c>
      <c r="M1801" s="38">
        <v>30.93</v>
      </c>
      <c r="N1801" s="39">
        <f t="shared" si="144"/>
        <v>0.25</v>
      </c>
      <c r="S1801" s="13">
        <v>1</v>
      </c>
    </row>
    <row r="1802" spans="1:19" x14ac:dyDescent="0.25">
      <c r="A1802" s="32" t="s">
        <v>1848</v>
      </c>
      <c r="B1802" s="33" t="s">
        <v>2415</v>
      </c>
      <c r="C1802" s="32" t="s">
        <v>2930</v>
      </c>
      <c r="D1802" s="32" t="s">
        <v>3199</v>
      </c>
      <c r="E1802" s="34">
        <f t="shared" si="146"/>
        <v>3</v>
      </c>
      <c r="F1802" s="35" t="s">
        <v>22</v>
      </c>
      <c r="G1802" s="34">
        <f t="shared" si="145"/>
        <v>225.61</v>
      </c>
      <c r="H1802" s="36">
        <f t="shared" si="147"/>
        <v>282.01</v>
      </c>
      <c r="I1802" s="36">
        <f t="shared" si="143"/>
        <v>846.03</v>
      </c>
      <c r="J1802" s="29" t="s">
        <v>3622</v>
      </c>
      <c r="K1802" s="37">
        <v>225.61</v>
      </c>
      <c r="M1802" s="38">
        <v>225.61</v>
      </c>
      <c r="N1802" s="39">
        <f t="shared" si="144"/>
        <v>0.25</v>
      </c>
      <c r="S1802" s="13">
        <v>3</v>
      </c>
    </row>
    <row r="1803" spans="1:19" ht="22.5" x14ac:dyDescent="0.25">
      <c r="A1803" s="32" t="s">
        <v>1849</v>
      </c>
      <c r="B1803" s="33" t="s">
        <v>2436</v>
      </c>
      <c r="C1803" s="32" t="s">
        <v>1</v>
      </c>
      <c r="D1803" s="32" t="s">
        <v>3220</v>
      </c>
      <c r="E1803" s="34">
        <f t="shared" si="146"/>
        <v>3</v>
      </c>
      <c r="F1803" s="35" t="s">
        <v>22</v>
      </c>
      <c r="G1803" s="34">
        <f t="shared" si="145"/>
        <v>14.59</v>
      </c>
      <c r="H1803" s="36">
        <f t="shared" si="147"/>
        <v>18.239999999999998</v>
      </c>
      <c r="I1803" s="36">
        <f t="shared" si="143"/>
        <v>54.72</v>
      </c>
      <c r="J1803" s="29" t="s">
        <v>3622</v>
      </c>
      <c r="K1803" s="37">
        <v>14.59</v>
      </c>
      <c r="M1803" s="38">
        <v>14.59</v>
      </c>
      <c r="N1803" s="39">
        <f t="shared" si="144"/>
        <v>0.25</v>
      </c>
      <c r="S1803" s="13">
        <v>3</v>
      </c>
    </row>
    <row r="1804" spans="1:19" ht="22.5" x14ac:dyDescent="0.25">
      <c r="A1804" s="32" t="s">
        <v>1850</v>
      </c>
      <c r="B1804" s="33" t="s">
        <v>2418</v>
      </c>
      <c r="C1804" s="32" t="s">
        <v>1</v>
      </c>
      <c r="D1804" s="32" t="s">
        <v>3202</v>
      </c>
      <c r="E1804" s="34">
        <f t="shared" si="146"/>
        <v>5</v>
      </c>
      <c r="F1804" s="35" t="s">
        <v>22</v>
      </c>
      <c r="G1804" s="34">
        <f t="shared" si="145"/>
        <v>16.79</v>
      </c>
      <c r="H1804" s="36">
        <f t="shared" si="147"/>
        <v>20.99</v>
      </c>
      <c r="I1804" s="36">
        <f t="shared" si="143"/>
        <v>104.95</v>
      </c>
      <c r="J1804" s="29" t="s">
        <v>3622</v>
      </c>
      <c r="K1804" s="37">
        <v>16.79</v>
      </c>
      <c r="M1804" s="38">
        <v>16.79</v>
      </c>
      <c r="N1804" s="39">
        <f t="shared" si="144"/>
        <v>0.25</v>
      </c>
      <c r="S1804" s="13">
        <v>5</v>
      </c>
    </row>
    <row r="1805" spans="1:19" ht="22.5" x14ac:dyDescent="0.25">
      <c r="A1805" s="32" t="s">
        <v>1851</v>
      </c>
      <c r="B1805" s="33" t="s">
        <v>2420</v>
      </c>
      <c r="C1805" s="32" t="s">
        <v>1</v>
      </c>
      <c r="D1805" s="32" t="s">
        <v>3204</v>
      </c>
      <c r="E1805" s="34">
        <f t="shared" si="146"/>
        <v>1</v>
      </c>
      <c r="F1805" s="35" t="s">
        <v>22</v>
      </c>
      <c r="G1805" s="34">
        <f t="shared" si="145"/>
        <v>100.77</v>
      </c>
      <c r="H1805" s="36">
        <f t="shared" si="147"/>
        <v>125.96</v>
      </c>
      <c r="I1805" s="36">
        <f t="shared" ref="I1805:I1868" si="148">ROUND(E1805*H1805,2)</f>
        <v>125.96</v>
      </c>
      <c r="J1805" s="29" t="s">
        <v>3622</v>
      </c>
      <c r="K1805" s="37">
        <v>100.77</v>
      </c>
      <c r="M1805" s="38">
        <v>100.77</v>
      </c>
      <c r="N1805" s="39">
        <f t="shared" ref="N1805:N1868" si="149">ROUND(H1805/G1805,3)-1</f>
        <v>0.25</v>
      </c>
      <c r="S1805" s="13">
        <v>1</v>
      </c>
    </row>
    <row r="1806" spans="1:19" ht="22.5" x14ac:dyDescent="0.25">
      <c r="A1806" s="32" t="s">
        <v>1852</v>
      </c>
      <c r="B1806" s="33" t="s">
        <v>2591</v>
      </c>
      <c r="C1806" s="32" t="s">
        <v>1</v>
      </c>
      <c r="D1806" s="32" t="s">
        <v>3371</v>
      </c>
      <c r="E1806" s="34">
        <f t="shared" si="146"/>
        <v>1</v>
      </c>
      <c r="F1806" s="35" t="s">
        <v>22</v>
      </c>
      <c r="G1806" s="34">
        <f t="shared" si="145"/>
        <v>72.430000000000007</v>
      </c>
      <c r="H1806" s="36">
        <f t="shared" si="147"/>
        <v>90.54</v>
      </c>
      <c r="I1806" s="36">
        <f t="shared" si="148"/>
        <v>90.54</v>
      </c>
      <c r="J1806" s="29" t="s">
        <v>3622</v>
      </c>
      <c r="K1806" s="37">
        <v>72.430000000000007</v>
      </c>
      <c r="M1806" s="38">
        <v>72.430000000000007</v>
      </c>
      <c r="N1806" s="39">
        <f t="shared" si="149"/>
        <v>0.25</v>
      </c>
      <c r="S1806" s="13">
        <v>1</v>
      </c>
    </row>
    <row r="1807" spans="1:19" ht="22.5" x14ac:dyDescent="0.25">
      <c r="A1807" s="32" t="s">
        <v>1853</v>
      </c>
      <c r="B1807" s="33" t="s">
        <v>2429</v>
      </c>
      <c r="C1807" s="32" t="s">
        <v>1</v>
      </c>
      <c r="D1807" s="32" t="s">
        <v>3213</v>
      </c>
      <c r="E1807" s="34">
        <f t="shared" si="146"/>
        <v>1</v>
      </c>
      <c r="F1807" s="35" t="s">
        <v>22</v>
      </c>
      <c r="G1807" s="34">
        <f t="shared" si="145"/>
        <v>15.3</v>
      </c>
      <c r="H1807" s="36">
        <f t="shared" si="147"/>
        <v>19.13</v>
      </c>
      <c r="I1807" s="36">
        <f t="shared" si="148"/>
        <v>19.13</v>
      </c>
      <c r="J1807" s="29" t="s">
        <v>3622</v>
      </c>
      <c r="K1807" s="37">
        <v>15.3</v>
      </c>
      <c r="M1807" s="38">
        <v>15.3</v>
      </c>
      <c r="N1807" s="39">
        <f t="shared" si="149"/>
        <v>0.25</v>
      </c>
      <c r="S1807" s="13">
        <v>1</v>
      </c>
    </row>
    <row r="1808" spans="1:19" ht="22.5" x14ac:dyDescent="0.25">
      <c r="A1808" s="32" t="s">
        <v>1854</v>
      </c>
      <c r="B1808" s="33" t="s">
        <v>2425</v>
      </c>
      <c r="C1808" s="32" t="s">
        <v>2930</v>
      </c>
      <c r="D1808" s="32" t="s">
        <v>3209</v>
      </c>
      <c r="E1808" s="34">
        <f t="shared" si="146"/>
        <v>1</v>
      </c>
      <c r="F1808" s="35" t="s">
        <v>22</v>
      </c>
      <c r="G1808" s="34">
        <f t="shared" si="145"/>
        <v>727.7</v>
      </c>
      <c r="H1808" s="36">
        <f t="shared" si="147"/>
        <v>909.63</v>
      </c>
      <c r="I1808" s="36">
        <f t="shared" si="148"/>
        <v>909.63</v>
      </c>
      <c r="J1808" s="29" t="s">
        <v>3622</v>
      </c>
      <c r="K1808" s="37">
        <v>727.7</v>
      </c>
      <c r="M1808" s="38">
        <v>727.7</v>
      </c>
      <c r="N1808" s="39">
        <f t="shared" si="149"/>
        <v>0.25</v>
      </c>
      <c r="S1808" s="13">
        <v>1</v>
      </c>
    </row>
    <row r="1809" spans="1:19" ht="22.5" x14ac:dyDescent="0.25">
      <c r="A1809" s="32" t="s">
        <v>1855</v>
      </c>
      <c r="B1809" s="33" t="s">
        <v>2422</v>
      </c>
      <c r="C1809" s="32" t="s">
        <v>2930</v>
      </c>
      <c r="D1809" s="32" t="s">
        <v>3206</v>
      </c>
      <c r="E1809" s="34">
        <f t="shared" si="146"/>
        <v>4</v>
      </c>
      <c r="F1809" s="35" t="s">
        <v>22</v>
      </c>
      <c r="G1809" s="34">
        <f t="shared" si="145"/>
        <v>170.55</v>
      </c>
      <c r="H1809" s="36">
        <f t="shared" si="147"/>
        <v>213.19</v>
      </c>
      <c r="I1809" s="36">
        <f t="shared" si="148"/>
        <v>852.76</v>
      </c>
      <c r="J1809" s="29" t="s">
        <v>3622</v>
      </c>
      <c r="K1809" s="37">
        <v>170.55</v>
      </c>
      <c r="M1809" s="38">
        <v>170.55</v>
      </c>
      <c r="N1809" s="39">
        <f t="shared" si="149"/>
        <v>0.25</v>
      </c>
      <c r="S1809" s="13">
        <v>4</v>
      </c>
    </row>
    <row r="1810" spans="1:19" ht="23.25" customHeight="1" x14ac:dyDescent="0.25">
      <c r="A1810" s="32" t="s">
        <v>1856</v>
      </c>
      <c r="B1810" s="33" t="s">
        <v>2547</v>
      </c>
      <c r="C1810" s="32" t="s">
        <v>2930</v>
      </c>
      <c r="D1810" s="32" t="s">
        <v>3329</v>
      </c>
      <c r="E1810" s="34">
        <f t="shared" si="146"/>
        <v>1</v>
      </c>
      <c r="F1810" s="35" t="s">
        <v>22</v>
      </c>
      <c r="G1810" s="34">
        <f t="shared" si="145"/>
        <v>186.27</v>
      </c>
      <c r="H1810" s="36">
        <f t="shared" si="147"/>
        <v>232.84</v>
      </c>
      <c r="I1810" s="36">
        <f t="shared" si="148"/>
        <v>232.84</v>
      </c>
      <c r="J1810" s="29" t="s">
        <v>3622</v>
      </c>
      <c r="K1810" s="37">
        <v>186.27</v>
      </c>
      <c r="M1810" s="38">
        <v>186.27</v>
      </c>
      <c r="N1810" s="39">
        <f t="shared" si="149"/>
        <v>0.25</v>
      </c>
      <c r="S1810" s="13">
        <v>1</v>
      </c>
    </row>
    <row r="1811" spans="1:19" ht="22.5" x14ac:dyDescent="0.25">
      <c r="A1811" s="32" t="s">
        <v>1857</v>
      </c>
      <c r="B1811" s="33" t="s">
        <v>2346</v>
      </c>
      <c r="C1811" s="32" t="s">
        <v>1</v>
      </c>
      <c r="D1811" s="32" t="s">
        <v>3130</v>
      </c>
      <c r="E1811" s="34">
        <f t="shared" si="146"/>
        <v>71</v>
      </c>
      <c r="F1811" s="35" t="s">
        <v>24</v>
      </c>
      <c r="G1811" s="34">
        <f t="shared" si="145"/>
        <v>10.69</v>
      </c>
      <c r="H1811" s="36">
        <f t="shared" si="147"/>
        <v>13.36</v>
      </c>
      <c r="I1811" s="36">
        <f t="shared" si="148"/>
        <v>948.56</v>
      </c>
      <c r="J1811" s="29" t="s">
        <v>3622</v>
      </c>
      <c r="K1811" s="37">
        <v>10.69</v>
      </c>
      <c r="M1811" s="38">
        <v>10.69</v>
      </c>
      <c r="N1811" s="39">
        <f t="shared" si="149"/>
        <v>0.25</v>
      </c>
      <c r="S1811" s="13">
        <v>71</v>
      </c>
    </row>
    <row r="1812" spans="1:19" ht="22.5" x14ac:dyDescent="0.25">
      <c r="A1812" s="32" t="s">
        <v>1858</v>
      </c>
      <c r="B1812" s="33" t="s">
        <v>2449</v>
      </c>
      <c r="C1812" s="32" t="s">
        <v>1</v>
      </c>
      <c r="D1812" s="32" t="s">
        <v>3233</v>
      </c>
      <c r="E1812" s="34">
        <f t="shared" si="146"/>
        <v>4.96</v>
      </c>
      <c r="F1812" s="35" t="s">
        <v>24</v>
      </c>
      <c r="G1812" s="34">
        <f t="shared" si="145"/>
        <v>7.58</v>
      </c>
      <c r="H1812" s="36">
        <f t="shared" si="147"/>
        <v>9.48</v>
      </c>
      <c r="I1812" s="36">
        <f t="shared" si="148"/>
        <v>47.02</v>
      </c>
      <c r="J1812" s="29" t="s">
        <v>3622</v>
      </c>
      <c r="K1812" s="37">
        <v>7.58</v>
      </c>
      <c r="M1812" s="38">
        <v>7.58</v>
      </c>
      <c r="N1812" s="39">
        <f t="shared" si="149"/>
        <v>0.25099999999999989</v>
      </c>
      <c r="S1812" s="13">
        <v>4.96</v>
      </c>
    </row>
    <row r="1813" spans="1:19" ht="22.5" x14ac:dyDescent="0.25">
      <c r="A1813" s="32" t="s">
        <v>1859</v>
      </c>
      <c r="B1813" s="33" t="s">
        <v>2450</v>
      </c>
      <c r="C1813" s="32" t="s">
        <v>1</v>
      </c>
      <c r="D1813" s="32" t="s">
        <v>3234</v>
      </c>
      <c r="E1813" s="34">
        <f t="shared" si="146"/>
        <v>1</v>
      </c>
      <c r="F1813" s="35" t="s">
        <v>22</v>
      </c>
      <c r="G1813" s="34">
        <f t="shared" si="145"/>
        <v>20.14</v>
      </c>
      <c r="H1813" s="36">
        <f t="shared" si="147"/>
        <v>25.18</v>
      </c>
      <c r="I1813" s="36">
        <f t="shared" si="148"/>
        <v>25.18</v>
      </c>
      <c r="J1813" s="29" t="s">
        <v>3622</v>
      </c>
      <c r="K1813" s="37">
        <v>20.14</v>
      </c>
      <c r="M1813" s="38">
        <v>20.14</v>
      </c>
      <c r="N1813" s="39">
        <f t="shared" si="149"/>
        <v>0.25</v>
      </c>
      <c r="S1813" s="13">
        <v>1</v>
      </c>
    </row>
    <row r="1814" spans="1:19" ht="22.5" x14ac:dyDescent="0.25">
      <c r="A1814" s="32" t="s">
        <v>1860</v>
      </c>
      <c r="B1814" s="33" t="s">
        <v>2390</v>
      </c>
      <c r="C1814" s="32" t="s">
        <v>1</v>
      </c>
      <c r="D1814" s="32" t="s">
        <v>3174</v>
      </c>
      <c r="E1814" s="34">
        <f t="shared" si="146"/>
        <v>6</v>
      </c>
      <c r="F1814" s="35" t="s">
        <v>22</v>
      </c>
      <c r="G1814" s="34">
        <f t="shared" si="145"/>
        <v>12.7</v>
      </c>
      <c r="H1814" s="36">
        <f t="shared" si="147"/>
        <v>15.88</v>
      </c>
      <c r="I1814" s="36">
        <f t="shared" si="148"/>
        <v>95.28</v>
      </c>
      <c r="J1814" s="29" t="s">
        <v>3622</v>
      </c>
      <c r="K1814" s="37">
        <v>12.7</v>
      </c>
      <c r="M1814" s="38">
        <v>12.7</v>
      </c>
      <c r="N1814" s="39">
        <f t="shared" si="149"/>
        <v>0.25</v>
      </c>
      <c r="S1814" s="13">
        <v>6</v>
      </c>
    </row>
    <row r="1815" spans="1:19" ht="36.75" customHeight="1" x14ac:dyDescent="0.25">
      <c r="A1815" s="32" t="s">
        <v>1861</v>
      </c>
      <c r="B1815" s="33" t="s">
        <v>2455</v>
      </c>
      <c r="C1815" s="32" t="s">
        <v>2930</v>
      </c>
      <c r="D1815" s="32" t="s">
        <v>3239</v>
      </c>
      <c r="E1815" s="34">
        <f t="shared" si="146"/>
        <v>1</v>
      </c>
      <c r="F1815" s="35" t="s">
        <v>22</v>
      </c>
      <c r="G1815" s="34">
        <f t="shared" si="145"/>
        <v>73.7</v>
      </c>
      <c r="H1815" s="36">
        <f t="shared" si="147"/>
        <v>92.13</v>
      </c>
      <c r="I1815" s="36">
        <f t="shared" si="148"/>
        <v>92.13</v>
      </c>
      <c r="J1815" s="29" t="s">
        <v>3622</v>
      </c>
      <c r="K1815" s="37">
        <v>73.7</v>
      </c>
      <c r="M1815" s="38">
        <v>73.7</v>
      </c>
      <c r="N1815" s="39">
        <f t="shared" si="149"/>
        <v>0.25</v>
      </c>
      <c r="S1815" s="13">
        <v>1</v>
      </c>
    </row>
    <row r="1816" spans="1:19" ht="22.5" x14ac:dyDescent="0.25">
      <c r="A1816" s="32" t="s">
        <v>1862</v>
      </c>
      <c r="B1816" s="33" t="s">
        <v>2456</v>
      </c>
      <c r="C1816" s="32" t="s">
        <v>2930</v>
      </c>
      <c r="D1816" s="32" t="s">
        <v>3240</v>
      </c>
      <c r="E1816" s="34">
        <f t="shared" si="146"/>
        <v>1</v>
      </c>
      <c r="F1816" s="35" t="s">
        <v>22</v>
      </c>
      <c r="G1816" s="34">
        <f t="shared" si="145"/>
        <v>124.63</v>
      </c>
      <c r="H1816" s="36">
        <f t="shared" si="147"/>
        <v>155.79</v>
      </c>
      <c r="I1816" s="36">
        <f t="shared" si="148"/>
        <v>155.79</v>
      </c>
      <c r="J1816" s="29" t="s">
        <v>3622</v>
      </c>
      <c r="K1816" s="37">
        <v>124.63</v>
      </c>
      <c r="M1816" s="38">
        <v>124.63</v>
      </c>
      <c r="N1816" s="39">
        <f t="shared" si="149"/>
        <v>0.25</v>
      </c>
      <c r="S1816" s="13">
        <v>1</v>
      </c>
    </row>
    <row r="1817" spans="1:19" x14ac:dyDescent="0.25">
      <c r="A1817" s="32" t="s">
        <v>1863</v>
      </c>
      <c r="B1817" s="33" t="s">
        <v>2457</v>
      </c>
      <c r="C1817" s="32" t="s">
        <v>2930</v>
      </c>
      <c r="D1817" s="32" t="s">
        <v>3241</v>
      </c>
      <c r="E1817" s="34">
        <f t="shared" si="146"/>
        <v>1</v>
      </c>
      <c r="F1817" s="35" t="s">
        <v>22</v>
      </c>
      <c r="G1817" s="34">
        <f t="shared" si="145"/>
        <v>620.36</v>
      </c>
      <c r="H1817" s="36">
        <f t="shared" si="147"/>
        <v>775.45</v>
      </c>
      <c r="I1817" s="36">
        <f t="shared" si="148"/>
        <v>775.45</v>
      </c>
      <c r="J1817" s="29" t="s">
        <v>3622</v>
      </c>
      <c r="K1817" s="37">
        <v>620.36</v>
      </c>
      <c r="M1817" s="38">
        <v>620.36</v>
      </c>
      <c r="N1817" s="39">
        <f t="shared" si="149"/>
        <v>0.25</v>
      </c>
      <c r="S1817" s="13">
        <v>1</v>
      </c>
    </row>
    <row r="1818" spans="1:19" ht="27" customHeight="1" x14ac:dyDescent="0.25">
      <c r="A1818" s="32" t="s">
        <v>1864</v>
      </c>
      <c r="B1818" s="33" t="s">
        <v>2458</v>
      </c>
      <c r="C1818" s="32" t="s">
        <v>1</v>
      </c>
      <c r="D1818" s="32" t="s">
        <v>3242</v>
      </c>
      <c r="E1818" s="34">
        <f t="shared" si="146"/>
        <v>1</v>
      </c>
      <c r="F1818" s="35" t="s">
        <v>22</v>
      </c>
      <c r="G1818" s="34">
        <f t="shared" si="145"/>
        <v>3922.85</v>
      </c>
      <c r="H1818" s="36">
        <f t="shared" si="147"/>
        <v>4903.5600000000004</v>
      </c>
      <c r="I1818" s="36">
        <f t="shared" si="148"/>
        <v>4903.5600000000004</v>
      </c>
      <c r="J1818" s="29" t="s">
        <v>3622</v>
      </c>
      <c r="K1818" s="37">
        <v>3922.85</v>
      </c>
      <c r="M1818" s="38">
        <v>3922.85</v>
      </c>
      <c r="N1818" s="39">
        <f t="shared" si="149"/>
        <v>0.25</v>
      </c>
      <c r="S1818" s="13">
        <v>1</v>
      </c>
    </row>
    <row r="1819" spans="1:19" x14ac:dyDescent="0.25">
      <c r="A1819" s="32" t="s">
        <v>1865</v>
      </c>
      <c r="B1819" s="33" t="s">
        <v>2459</v>
      </c>
      <c r="C1819" s="32" t="s">
        <v>2930</v>
      </c>
      <c r="D1819" s="32" t="s">
        <v>3243</v>
      </c>
      <c r="E1819" s="34">
        <f t="shared" si="146"/>
        <v>1</v>
      </c>
      <c r="F1819" s="35" t="s">
        <v>22</v>
      </c>
      <c r="G1819" s="34">
        <f t="shared" si="145"/>
        <v>1654.59</v>
      </c>
      <c r="H1819" s="36">
        <f t="shared" si="147"/>
        <v>2068.2399999999998</v>
      </c>
      <c r="I1819" s="36">
        <f t="shared" si="148"/>
        <v>2068.2399999999998</v>
      </c>
      <c r="J1819" s="29" t="s">
        <v>3622</v>
      </c>
      <c r="K1819" s="37">
        <v>1654.59</v>
      </c>
      <c r="M1819" s="38">
        <v>1654.59</v>
      </c>
      <c r="N1819" s="39">
        <f t="shared" si="149"/>
        <v>0.25</v>
      </c>
      <c r="S1819" s="13">
        <v>1</v>
      </c>
    </row>
    <row r="1820" spans="1:19" x14ac:dyDescent="0.25">
      <c r="A1820" s="32" t="s">
        <v>1866</v>
      </c>
      <c r="B1820" s="33" t="s">
        <v>2460</v>
      </c>
      <c r="C1820" s="32" t="s">
        <v>2930</v>
      </c>
      <c r="D1820" s="32" t="s">
        <v>3244</v>
      </c>
      <c r="E1820" s="34">
        <f t="shared" si="146"/>
        <v>2</v>
      </c>
      <c r="F1820" s="35" t="s">
        <v>3617</v>
      </c>
      <c r="G1820" s="34">
        <f t="shared" si="145"/>
        <v>72</v>
      </c>
      <c r="H1820" s="36">
        <f t="shared" si="147"/>
        <v>90</v>
      </c>
      <c r="I1820" s="36">
        <f t="shared" si="148"/>
        <v>180</v>
      </c>
      <c r="J1820" s="29" t="s">
        <v>3622</v>
      </c>
      <c r="K1820" s="37">
        <v>72</v>
      </c>
      <c r="M1820" s="38">
        <v>72</v>
      </c>
      <c r="N1820" s="39">
        <f t="shared" si="149"/>
        <v>0.25</v>
      </c>
      <c r="S1820" s="13">
        <v>2</v>
      </c>
    </row>
    <row r="1821" spans="1:19" x14ac:dyDescent="0.25">
      <c r="A1821" s="32" t="s">
        <v>1867</v>
      </c>
      <c r="B1821" s="33" t="s">
        <v>2461</v>
      </c>
      <c r="C1821" s="32" t="s">
        <v>2930</v>
      </c>
      <c r="D1821" s="32" t="s">
        <v>3245</v>
      </c>
      <c r="E1821" s="34">
        <f t="shared" si="146"/>
        <v>1</v>
      </c>
      <c r="F1821" s="35" t="s">
        <v>22</v>
      </c>
      <c r="G1821" s="34">
        <f t="shared" si="145"/>
        <v>93.4</v>
      </c>
      <c r="H1821" s="36">
        <f t="shared" si="147"/>
        <v>116.75</v>
      </c>
      <c r="I1821" s="36">
        <f t="shared" si="148"/>
        <v>116.75</v>
      </c>
      <c r="J1821" s="29" t="s">
        <v>3622</v>
      </c>
      <c r="K1821" s="37">
        <v>93.4</v>
      </c>
      <c r="M1821" s="38">
        <v>93.4</v>
      </c>
      <c r="N1821" s="39">
        <f t="shared" si="149"/>
        <v>0.25</v>
      </c>
      <c r="S1821" s="13">
        <v>1</v>
      </c>
    </row>
    <row r="1822" spans="1:19" ht="22.5" x14ac:dyDescent="0.25">
      <c r="A1822" s="32" t="s">
        <v>1868</v>
      </c>
      <c r="B1822" s="33" t="s">
        <v>2462</v>
      </c>
      <c r="C1822" s="32" t="s">
        <v>2930</v>
      </c>
      <c r="D1822" s="32" t="s">
        <v>3246</v>
      </c>
      <c r="E1822" s="34">
        <f t="shared" si="146"/>
        <v>2</v>
      </c>
      <c r="F1822" s="35" t="s">
        <v>22</v>
      </c>
      <c r="G1822" s="34">
        <f t="shared" si="145"/>
        <v>23.11</v>
      </c>
      <c r="H1822" s="36">
        <f t="shared" si="147"/>
        <v>28.89</v>
      </c>
      <c r="I1822" s="36">
        <f t="shared" si="148"/>
        <v>57.78</v>
      </c>
      <c r="J1822" s="29" t="s">
        <v>3622</v>
      </c>
      <c r="K1822" s="37">
        <v>23.11</v>
      </c>
      <c r="M1822" s="38">
        <v>23.11</v>
      </c>
      <c r="N1822" s="39">
        <f t="shared" si="149"/>
        <v>0.25</v>
      </c>
      <c r="S1822" s="13">
        <v>2</v>
      </c>
    </row>
    <row r="1823" spans="1:19" x14ac:dyDescent="0.25">
      <c r="A1823" s="32" t="s">
        <v>1869</v>
      </c>
      <c r="B1823" s="33" t="s">
        <v>2463</v>
      </c>
      <c r="C1823" s="32" t="s">
        <v>2930</v>
      </c>
      <c r="D1823" s="32" t="s">
        <v>3247</v>
      </c>
      <c r="E1823" s="34">
        <f t="shared" si="146"/>
        <v>1</v>
      </c>
      <c r="F1823" s="35" t="s">
        <v>22</v>
      </c>
      <c r="G1823" s="34">
        <f t="shared" si="145"/>
        <v>276.45</v>
      </c>
      <c r="H1823" s="36">
        <f t="shared" si="147"/>
        <v>345.56</v>
      </c>
      <c r="I1823" s="36">
        <f t="shared" si="148"/>
        <v>345.56</v>
      </c>
      <c r="J1823" s="29" t="s">
        <v>3622</v>
      </c>
      <c r="K1823" s="37">
        <v>276.45</v>
      </c>
      <c r="M1823" s="38">
        <v>276.45</v>
      </c>
      <c r="N1823" s="39">
        <f t="shared" si="149"/>
        <v>0.25</v>
      </c>
      <c r="S1823" s="13">
        <v>1</v>
      </c>
    </row>
    <row r="1824" spans="1:19" ht="22.5" x14ac:dyDescent="0.25">
      <c r="A1824" s="32" t="s">
        <v>1870</v>
      </c>
      <c r="B1824" s="33" t="s">
        <v>2479</v>
      </c>
      <c r="C1824" s="32" t="s">
        <v>1</v>
      </c>
      <c r="D1824" s="32" t="s">
        <v>3263</v>
      </c>
      <c r="E1824" s="34">
        <f t="shared" si="146"/>
        <v>1</v>
      </c>
      <c r="F1824" s="35" t="s">
        <v>22</v>
      </c>
      <c r="G1824" s="34">
        <f t="shared" ref="G1824:G1877" si="150">ROUND(K1824*(100%-I$7),2)</f>
        <v>2890.08</v>
      </c>
      <c r="H1824" s="36">
        <f>ROUND(G1824*(1+I$6),2)</f>
        <v>3375.61</v>
      </c>
      <c r="I1824" s="36">
        <f t="shared" si="148"/>
        <v>3375.61</v>
      </c>
      <c r="J1824" s="29" t="s">
        <v>3619</v>
      </c>
      <c r="K1824" s="37">
        <v>2890.08</v>
      </c>
      <c r="M1824" s="38">
        <v>2890.08</v>
      </c>
      <c r="N1824" s="39">
        <f t="shared" si="149"/>
        <v>0.16799999999999993</v>
      </c>
      <c r="S1824" s="13">
        <v>1</v>
      </c>
    </row>
    <row r="1825" spans="1:19" ht="22.5" x14ac:dyDescent="0.25">
      <c r="A1825" s="32" t="s">
        <v>1871</v>
      </c>
      <c r="B1825" s="33" t="s">
        <v>2314</v>
      </c>
      <c r="C1825" s="32" t="s">
        <v>1</v>
      </c>
      <c r="D1825" s="32" t="s">
        <v>3098</v>
      </c>
      <c r="E1825" s="34">
        <f t="shared" si="146"/>
        <v>3.41</v>
      </c>
      <c r="F1825" s="35" t="s">
        <v>24</v>
      </c>
      <c r="G1825" s="34">
        <f t="shared" si="150"/>
        <v>50.53</v>
      </c>
      <c r="H1825" s="36">
        <f t="shared" si="147"/>
        <v>63.16</v>
      </c>
      <c r="I1825" s="36">
        <f t="shared" si="148"/>
        <v>215.38</v>
      </c>
      <c r="J1825" s="29" t="s">
        <v>3622</v>
      </c>
      <c r="K1825" s="37">
        <v>50.53</v>
      </c>
      <c r="M1825" s="38">
        <v>50.53</v>
      </c>
      <c r="N1825" s="39">
        <f t="shared" si="149"/>
        <v>0.25</v>
      </c>
      <c r="S1825" s="13">
        <v>3.41</v>
      </c>
    </row>
    <row r="1826" spans="1:19" ht="22.5" x14ac:dyDescent="0.25">
      <c r="A1826" s="32" t="s">
        <v>1872</v>
      </c>
      <c r="B1826" s="33" t="s">
        <v>2318</v>
      </c>
      <c r="C1826" s="32" t="s">
        <v>1</v>
      </c>
      <c r="D1826" s="32" t="s">
        <v>3102</v>
      </c>
      <c r="E1826" s="34">
        <f t="shared" si="146"/>
        <v>1</v>
      </c>
      <c r="F1826" s="35" t="s">
        <v>22</v>
      </c>
      <c r="G1826" s="34">
        <f t="shared" si="150"/>
        <v>35.76</v>
      </c>
      <c r="H1826" s="36">
        <f t="shared" si="147"/>
        <v>44.7</v>
      </c>
      <c r="I1826" s="36">
        <f t="shared" si="148"/>
        <v>44.7</v>
      </c>
      <c r="J1826" s="29" t="s">
        <v>3622</v>
      </c>
      <c r="K1826" s="37">
        <v>35.76</v>
      </c>
      <c r="M1826" s="38">
        <v>35.76</v>
      </c>
      <c r="N1826" s="39">
        <f t="shared" si="149"/>
        <v>0.25</v>
      </c>
      <c r="S1826" s="13">
        <v>1</v>
      </c>
    </row>
    <row r="1827" spans="1:19" ht="22.5" x14ac:dyDescent="0.25">
      <c r="A1827" s="32" t="s">
        <v>1873</v>
      </c>
      <c r="B1827" s="33" t="s">
        <v>2320</v>
      </c>
      <c r="C1827" s="32" t="s">
        <v>1</v>
      </c>
      <c r="D1827" s="32" t="s">
        <v>3104</v>
      </c>
      <c r="E1827" s="34">
        <f t="shared" si="146"/>
        <v>1</v>
      </c>
      <c r="F1827" s="35" t="s">
        <v>22</v>
      </c>
      <c r="G1827" s="34">
        <f t="shared" si="150"/>
        <v>27.22</v>
      </c>
      <c r="H1827" s="36">
        <f t="shared" si="147"/>
        <v>34.03</v>
      </c>
      <c r="I1827" s="36">
        <f t="shared" si="148"/>
        <v>34.03</v>
      </c>
      <c r="J1827" s="29" t="s">
        <v>3622</v>
      </c>
      <c r="K1827" s="37">
        <v>27.22</v>
      </c>
      <c r="M1827" s="38">
        <v>27.22</v>
      </c>
      <c r="N1827" s="39">
        <f t="shared" si="149"/>
        <v>0.25</v>
      </c>
      <c r="S1827" s="13">
        <v>1</v>
      </c>
    </row>
    <row r="1828" spans="1:19" x14ac:dyDescent="0.25">
      <c r="A1828" s="32" t="s">
        <v>1874</v>
      </c>
      <c r="B1828" s="33" t="s">
        <v>2322</v>
      </c>
      <c r="C1828" s="32" t="s">
        <v>2930</v>
      </c>
      <c r="D1828" s="32" t="s">
        <v>3106</v>
      </c>
      <c r="E1828" s="34">
        <f t="shared" ref="E1828:E1877" si="151">S1828</f>
        <v>1</v>
      </c>
      <c r="F1828" s="35" t="s">
        <v>22</v>
      </c>
      <c r="G1828" s="34">
        <f t="shared" si="150"/>
        <v>202.69</v>
      </c>
      <c r="H1828" s="36">
        <f t="shared" si="147"/>
        <v>253.36</v>
      </c>
      <c r="I1828" s="36">
        <f t="shared" si="148"/>
        <v>253.36</v>
      </c>
      <c r="J1828" s="29" t="s">
        <v>3622</v>
      </c>
      <c r="K1828" s="37">
        <v>202.69</v>
      </c>
      <c r="M1828" s="38">
        <v>202.69</v>
      </c>
      <c r="N1828" s="39">
        <f t="shared" si="149"/>
        <v>0.25</v>
      </c>
      <c r="S1828" s="13">
        <v>1</v>
      </c>
    </row>
    <row r="1829" spans="1:19" x14ac:dyDescent="0.25">
      <c r="A1829" s="24" t="s">
        <v>1875</v>
      </c>
      <c r="B1829" s="25" t="s">
        <v>2756</v>
      </c>
      <c r="C1829" s="24"/>
      <c r="D1829" s="24"/>
      <c r="E1829" s="26"/>
      <c r="F1829" s="27"/>
      <c r="G1829" s="26"/>
      <c r="H1829" s="28"/>
      <c r="I1829" s="28">
        <f>SUM(I1830:I1862)</f>
        <v>107134.74999999997</v>
      </c>
      <c r="J1829" s="29"/>
      <c r="K1829" s="37"/>
      <c r="M1829" s="38"/>
      <c r="N1829" s="39"/>
      <c r="O1829" s="28">
        <v>107134.75</v>
      </c>
      <c r="P1829" s="31">
        <f>I1829-O1829</f>
        <v>0</v>
      </c>
    </row>
    <row r="1830" spans="1:19" x14ac:dyDescent="0.25">
      <c r="A1830" s="32" t="s">
        <v>1876</v>
      </c>
      <c r="B1830" s="33" t="s">
        <v>2757</v>
      </c>
      <c r="C1830" s="32" t="s">
        <v>2930</v>
      </c>
      <c r="D1830" s="32" t="s">
        <v>3532</v>
      </c>
      <c r="E1830" s="34">
        <f t="shared" si="151"/>
        <v>1</v>
      </c>
      <c r="F1830" s="35" t="s">
        <v>22</v>
      </c>
      <c r="G1830" s="34">
        <f t="shared" si="150"/>
        <v>2022.73</v>
      </c>
      <c r="H1830" s="36">
        <f t="shared" si="147"/>
        <v>2528.41</v>
      </c>
      <c r="I1830" s="36">
        <f t="shared" si="148"/>
        <v>2528.41</v>
      </c>
      <c r="J1830" s="29" t="s">
        <v>3622</v>
      </c>
      <c r="K1830" s="37">
        <v>2022.73</v>
      </c>
      <c r="M1830" s="38">
        <v>2022.73</v>
      </c>
      <c r="N1830" s="39">
        <f t="shared" si="149"/>
        <v>0.25</v>
      </c>
      <c r="S1830" s="13">
        <v>1</v>
      </c>
    </row>
    <row r="1831" spans="1:19" ht="33.75" x14ac:dyDescent="0.25">
      <c r="A1831" s="32" t="s">
        <v>1877</v>
      </c>
      <c r="B1831" s="33" t="s">
        <v>2758</v>
      </c>
      <c r="C1831" s="32" t="s">
        <v>1</v>
      </c>
      <c r="D1831" s="32" t="s">
        <v>3533</v>
      </c>
      <c r="E1831" s="34">
        <f t="shared" si="151"/>
        <v>1</v>
      </c>
      <c r="F1831" s="35" t="s">
        <v>22</v>
      </c>
      <c r="G1831" s="34">
        <f t="shared" si="150"/>
        <v>1146.6300000000001</v>
      </c>
      <c r="H1831" s="36">
        <f t="shared" si="147"/>
        <v>1433.29</v>
      </c>
      <c r="I1831" s="36">
        <f t="shared" si="148"/>
        <v>1433.29</v>
      </c>
      <c r="J1831" s="29" t="s">
        <v>3622</v>
      </c>
      <c r="K1831" s="37">
        <v>1146.6300000000001</v>
      </c>
      <c r="M1831" s="38">
        <v>1146.6300000000001</v>
      </c>
      <c r="N1831" s="39">
        <f t="shared" si="149"/>
        <v>0.25</v>
      </c>
      <c r="S1831" s="13">
        <v>1</v>
      </c>
    </row>
    <row r="1832" spans="1:19" x14ac:dyDescent="0.25">
      <c r="A1832" s="32" t="s">
        <v>1878</v>
      </c>
      <c r="B1832" s="33" t="s">
        <v>2759</v>
      </c>
      <c r="C1832" s="32" t="s">
        <v>2930</v>
      </c>
      <c r="D1832" s="32" t="s">
        <v>3534</v>
      </c>
      <c r="E1832" s="34">
        <f t="shared" si="151"/>
        <v>3</v>
      </c>
      <c r="F1832" s="35" t="s">
        <v>22</v>
      </c>
      <c r="G1832" s="34">
        <f t="shared" si="150"/>
        <v>450</v>
      </c>
      <c r="H1832" s="36">
        <f t="shared" si="147"/>
        <v>562.5</v>
      </c>
      <c r="I1832" s="36">
        <f t="shared" si="148"/>
        <v>1687.5</v>
      </c>
      <c r="J1832" s="29" t="s">
        <v>3622</v>
      </c>
      <c r="K1832" s="37">
        <v>450</v>
      </c>
      <c r="M1832" s="38">
        <v>450</v>
      </c>
      <c r="N1832" s="39">
        <f t="shared" si="149"/>
        <v>0.25</v>
      </c>
      <c r="S1832" s="13">
        <v>3</v>
      </c>
    </row>
    <row r="1833" spans="1:19" x14ac:dyDescent="0.25">
      <c r="A1833" s="32" t="s">
        <v>1879</v>
      </c>
      <c r="B1833" s="33" t="s">
        <v>2760</v>
      </c>
      <c r="C1833" s="32" t="s">
        <v>2930</v>
      </c>
      <c r="D1833" s="32" t="s">
        <v>3535</v>
      </c>
      <c r="E1833" s="34">
        <f t="shared" si="151"/>
        <v>10</v>
      </c>
      <c r="F1833" s="35" t="s">
        <v>22</v>
      </c>
      <c r="G1833" s="34">
        <f t="shared" si="150"/>
        <v>79</v>
      </c>
      <c r="H1833" s="36">
        <f t="shared" si="147"/>
        <v>98.75</v>
      </c>
      <c r="I1833" s="36">
        <f t="shared" si="148"/>
        <v>987.5</v>
      </c>
      <c r="J1833" s="29" t="s">
        <v>3622</v>
      </c>
      <c r="K1833" s="37">
        <v>79</v>
      </c>
      <c r="M1833" s="38">
        <v>79</v>
      </c>
      <c r="N1833" s="39">
        <f t="shared" si="149"/>
        <v>0.25</v>
      </c>
      <c r="S1833" s="13">
        <v>10</v>
      </c>
    </row>
    <row r="1834" spans="1:19" x14ac:dyDescent="0.25">
      <c r="A1834" s="32" t="s">
        <v>1880</v>
      </c>
      <c r="B1834" s="33" t="s">
        <v>2761</v>
      </c>
      <c r="C1834" s="32" t="s">
        <v>2930</v>
      </c>
      <c r="D1834" s="32" t="s">
        <v>3536</v>
      </c>
      <c r="E1834" s="34">
        <f t="shared" si="151"/>
        <v>6</v>
      </c>
      <c r="F1834" s="35" t="s">
        <v>22</v>
      </c>
      <c r="G1834" s="34">
        <f t="shared" si="150"/>
        <v>7.73</v>
      </c>
      <c r="H1834" s="36">
        <f t="shared" si="147"/>
        <v>9.66</v>
      </c>
      <c r="I1834" s="36">
        <f t="shared" si="148"/>
        <v>57.96</v>
      </c>
      <c r="J1834" s="29" t="s">
        <v>3622</v>
      </c>
      <c r="K1834" s="37">
        <v>7.73</v>
      </c>
      <c r="M1834" s="38">
        <v>7.73</v>
      </c>
      <c r="N1834" s="39">
        <f t="shared" si="149"/>
        <v>0.25</v>
      </c>
      <c r="S1834" s="13">
        <v>6</v>
      </c>
    </row>
    <row r="1835" spans="1:19" x14ac:dyDescent="0.25">
      <c r="A1835" s="32" t="s">
        <v>1881</v>
      </c>
      <c r="B1835" s="33" t="s">
        <v>2762</v>
      </c>
      <c r="C1835" s="32" t="s">
        <v>2930</v>
      </c>
      <c r="D1835" s="32" t="s">
        <v>3537</v>
      </c>
      <c r="E1835" s="34">
        <f t="shared" si="151"/>
        <v>6</v>
      </c>
      <c r="F1835" s="35" t="s">
        <v>22</v>
      </c>
      <c r="G1835" s="34">
        <f t="shared" si="150"/>
        <v>14.84</v>
      </c>
      <c r="H1835" s="36">
        <f t="shared" si="147"/>
        <v>18.55</v>
      </c>
      <c r="I1835" s="36">
        <f t="shared" si="148"/>
        <v>111.3</v>
      </c>
      <c r="J1835" s="29" t="s">
        <v>3622</v>
      </c>
      <c r="K1835" s="37">
        <v>14.84</v>
      </c>
      <c r="M1835" s="38">
        <v>14.84</v>
      </c>
      <c r="N1835" s="39">
        <f t="shared" si="149"/>
        <v>0.25</v>
      </c>
      <c r="S1835" s="13">
        <v>6</v>
      </c>
    </row>
    <row r="1836" spans="1:19" ht="22.5" x14ac:dyDescent="0.25">
      <c r="A1836" s="32" t="s">
        <v>1882</v>
      </c>
      <c r="B1836" s="33" t="s">
        <v>2763</v>
      </c>
      <c r="C1836" s="32" t="s">
        <v>1</v>
      </c>
      <c r="D1836" s="32" t="s">
        <v>3538</v>
      </c>
      <c r="E1836" s="34">
        <f t="shared" si="151"/>
        <v>3</v>
      </c>
      <c r="F1836" s="35" t="s">
        <v>22</v>
      </c>
      <c r="G1836" s="34">
        <f t="shared" si="150"/>
        <v>57.75</v>
      </c>
      <c r="H1836" s="36">
        <f t="shared" si="147"/>
        <v>72.19</v>
      </c>
      <c r="I1836" s="36">
        <f t="shared" si="148"/>
        <v>216.57</v>
      </c>
      <c r="J1836" s="29" t="s">
        <v>3622</v>
      </c>
      <c r="K1836" s="37">
        <v>57.75</v>
      </c>
      <c r="M1836" s="38">
        <v>57.75</v>
      </c>
      <c r="N1836" s="39">
        <f t="shared" si="149"/>
        <v>0.25</v>
      </c>
      <c r="S1836" s="13">
        <v>3</v>
      </c>
    </row>
    <row r="1837" spans="1:19" ht="33.75" x14ac:dyDescent="0.25">
      <c r="A1837" s="32" t="s">
        <v>1883</v>
      </c>
      <c r="B1837" s="33" t="s">
        <v>2764</v>
      </c>
      <c r="C1837" s="32" t="s">
        <v>1</v>
      </c>
      <c r="D1837" s="32" t="s">
        <v>3539</v>
      </c>
      <c r="E1837" s="34">
        <f t="shared" si="151"/>
        <v>1</v>
      </c>
      <c r="F1837" s="35" t="s">
        <v>22</v>
      </c>
      <c r="G1837" s="34">
        <f t="shared" si="150"/>
        <v>40113.480000000003</v>
      </c>
      <c r="H1837" s="36">
        <f t="shared" si="147"/>
        <v>50141.85</v>
      </c>
      <c r="I1837" s="36">
        <f t="shared" si="148"/>
        <v>50141.85</v>
      </c>
      <c r="J1837" s="29" t="s">
        <v>3622</v>
      </c>
      <c r="K1837" s="37">
        <v>40113.480000000003</v>
      </c>
      <c r="M1837" s="38">
        <v>40113.480000000003</v>
      </c>
      <c r="N1837" s="39">
        <f t="shared" si="149"/>
        <v>0.25</v>
      </c>
      <c r="S1837" s="13">
        <v>1</v>
      </c>
    </row>
    <row r="1838" spans="1:19" ht="33.75" x14ac:dyDescent="0.25">
      <c r="A1838" s="32" t="s">
        <v>1884</v>
      </c>
      <c r="B1838" s="33" t="s">
        <v>2765</v>
      </c>
      <c r="C1838" s="32" t="s">
        <v>1</v>
      </c>
      <c r="D1838" s="32" t="s">
        <v>3540</v>
      </c>
      <c r="E1838" s="34">
        <f t="shared" si="151"/>
        <v>2</v>
      </c>
      <c r="F1838" s="35" t="s">
        <v>22</v>
      </c>
      <c r="G1838" s="34">
        <f t="shared" si="150"/>
        <v>86.58</v>
      </c>
      <c r="H1838" s="36">
        <f t="shared" si="147"/>
        <v>108.23</v>
      </c>
      <c r="I1838" s="36">
        <f t="shared" si="148"/>
        <v>216.46</v>
      </c>
      <c r="J1838" s="29" t="s">
        <v>3622</v>
      </c>
      <c r="K1838" s="37">
        <v>86.58</v>
      </c>
      <c r="M1838" s="38">
        <v>86.58</v>
      </c>
      <c r="N1838" s="39">
        <f t="shared" si="149"/>
        <v>0.25</v>
      </c>
      <c r="S1838" s="13">
        <v>2</v>
      </c>
    </row>
    <row r="1839" spans="1:19" ht="22.5" x14ac:dyDescent="0.25">
      <c r="A1839" s="32" t="s">
        <v>1885</v>
      </c>
      <c r="B1839" s="33" t="s">
        <v>2354</v>
      </c>
      <c r="C1839" s="32" t="s">
        <v>1</v>
      </c>
      <c r="D1839" s="32" t="s">
        <v>3138</v>
      </c>
      <c r="E1839" s="34">
        <f t="shared" si="151"/>
        <v>8</v>
      </c>
      <c r="F1839" s="35" t="s">
        <v>24</v>
      </c>
      <c r="G1839" s="34">
        <f t="shared" si="150"/>
        <v>15.89</v>
      </c>
      <c r="H1839" s="36">
        <f t="shared" si="147"/>
        <v>19.86</v>
      </c>
      <c r="I1839" s="36">
        <f t="shared" si="148"/>
        <v>158.88</v>
      </c>
      <c r="J1839" s="29" t="s">
        <v>3622</v>
      </c>
      <c r="K1839" s="37">
        <v>15.89</v>
      </c>
      <c r="M1839" s="38">
        <v>15.89</v>
      </c>
      <c r="N1839" s="39">
        <f t="shared" si="149"/>
        <v>0.25</v>
      </c>
      <c r="S1839" s="13">
        <v>8</v>
      </c>
    </row>
    <row r="1840" spans="1:19" x14ac:dyDescent="0.25">
      <c r="A1840" s="32" t="s">
        <v>1886</v>
      </c>
      <c r="B1840" s="33" t="s">
        <v>2766</v>
      </c>
      <c r="C1840" s="32" t="s">
        <v>2930</v>
      </c>
      <c r="D1840" s="32" t="s">
        <v>3541</v>
      </c>
      <c r="E1840" s="34">
        <f t="shared" si="151"/>
        <v>3</v>
      </c>
      <c r="F1840" s="35" t="s">
        <v>22</v>
      </c>
      <c r="G1840" s="34">
        <f t="shared" si="150"/>
        <v>774</v>
      </c>
      <c r="H1840" s="36">
        <f t="shared" si="147"/>
        <v>967.5</v>
      </c>
      <c r="I1840" s="36">
        <f t="shared" si="148"/>
        <v>2902.5</v>
      </c>
      <c r="J1840" s="29" t="s">
        <v>3622</v>
      </c>
      <c r="K1840" s="37">
        <v>774</v>
      </c>
      <c r="M1840" s="38">
        <v>774</v>
      </c>
      <c r="N1840" s="39">
        <f t="shared" si="149"/>
        <v>0.25</v>
      </c>
      <c r="S1840" s="13">
        <v>3</v>
      </c>
    </row>
    <row r="1841" spans="1:19" x14ac:dyDescent="0.25">
      <c r="A1841" s="32" t="s">
        <v>1887</v>
      </c>
      <c r="B1841" s="33" t="s">
        <v>2767</v>
      </c>
      <c r="C1841" s="32" t="s">
        <v>2930</v>
      </c>
      <c r="D1841" s="32" t="s">
        <v>3542</v>
      </c>
      <c r="E1841" s="34">
        <f t="shared" si="151"/>
        <v>3</v>
      </c>
      <c r="F1841" s="35" t="s">
        <v>22</v>
      </c>
      <c r="G1841" s="34">
        <f t="shared" si="150"/>
        <v>68.069999999999993</v>
      </c>
      <c r="H1841" s="36">
        <f t="shared" si="147"/>
        <v>85.09</v>
      </c>
      <c r="I1841" s="36">
        <f t="shared" si="148"/>
        <v>255.27</v>
      </c>
      <c r="J1841" s="29" t="s">
        <v>3622</v>
      </c>
      <c r="K1841" s="37">
        <v>68.069999999999993</v>
      </c>
      <c r="M1841" s="38">
        <v>68.069999999999993</v>
      </c>
      <c r="N1841" s="39">
        <f t="shared" si="149"/>
        <v>0.25</v>
      </c>
      <c r="S1841" s="13">
        <v>3</v>
      </c>
    </row>
    <row r="1842" spans="1:19" x14ac:dyDescent="0.25">
      <c r="A1842" s="32" t="s">
        <v>1888</v>
      </c>
      <c r="B1842" s="33" t="s">
        <v>2768</v>
      </c>
      <c r="C1842" s="32" t="s">
        <v>2930</v>
      </c>
      <c r="D1842" s="32" t="s">
        <v>3543</v>
      </c>
      <c r="E1842" s="34">
        <f t="shared" si="151"/>
        <v>10</v>
      </c>
      <c r="F1842" s="35" t="s">
        <v>22</v>
      </c>
      <c r="G1842" s="34">
        <f t="shared" si="150"/>
        <v>28.83</v>
      </c>
      <c r="H1842" s="36">
        <f t="shared" si="147"/>
        <v>36.04</v>
      </c>
      <c r="I1842" s="36">
        <f t="shared" si="148"/>
        <v>360.4</v>
      </c>
      <c r="J1842" s="29" t="s">
        <v>3622</v>
      </c>
      <c r="K1842" s="37">
        <v>28.83</v>
      </c>
      <c r="M1842" s="38">
        <v>28.83</v>
      </c>
      <c r="N1842" s="39">
        <f t="shared" si="149"/>
        <v>0.25</v>
      </c>
      <c r="S1842" s="13">
        <v>10</v>
      </c>
    </row>
    <row r="1843" spans="1:19" ht="22.5" x14ac:dyDescent="0.25">
      <c r="A1843" s="32" t="s">
        <v>1889</v>
      </c>
      <c r="B1843" s="33" t="s">
        <v>2763</v>
      </c>
      <c r="C1843" s="32" t="s">
        <v>1</v>
      </c>
      <c r="D1843" s="32" t="s">
        <v>3538</v>
      </c>
      <c r="E1843" s="34">
        <f t="shared" si="151"/>
        <v>2</v>
      </c>
      <c r="F1843" s="35" t="s">
        <v>22</v>
      </c>
      <c r="G1843" s="34">
        <f t="shared" si="150"/>
        <v>57.75</v>
      </c>
      <c r="H1843" s="36">
        <f t="shared" si="147"/>
        <v>72.19</v>
      </c>
      <c r="I1843" s="36">
        <f t="shared" si="148"/>
        <v>144.38</v>
      </c>
      <c r="J1843" s="29" t="s">
        <v>3622</v>
      </c>
      <c r="K1843" s="37">
        <v>57.75</v>
      </c>
      <c r="M1843" s="38">
        <v>57.75</v>
      </c>
      <c r="N1843" s="39">
        <f t="shared" si="149"/>
        <v>0.25</v>
      </c>
      <c r="S1843" s="13">
        <v>2</v>
      </c>
    </row>
    <row r="1844" spans="1:19" ht="22.5" x14ac:dyDescent="0.25">
      <c r="A1844" s="32" t="s">
        <v>1890</v>
      </c>
      <c r="B1844" s="33" t="s">
        <v>2472</v>
      </c>
      <c r="C1844" s="32" t="s">
        <v>1</v>
      </c>
      <c r="D1844" s="32" t="s">
        <v>3256</v>
      </c>
      <c r="E1844" s="34">
        <f t="shared" si="151"/>
        <v>15</v>
      </c>
      <c r="F1844" s="35" t="s">
        <v>24</v>
      </c>
      <c r="G1844" s="34">
        <f t="shared" si="150"/>
        <v>92.1</v>
      </c>
      <c r="H1844" s="36">
        <f t="shared" si="147"/>
        <v>115.13</v>
      </c>
      <c r="I1844" s="36">
        <f t="shared" si="148"/>
        <v>1726.95</v>
      </c>
      <c r="J1844" s="29" t="s">
        <v>3622</v>
      </c>
      <c r="K1844" s="37">
        <v>92.1</v>
      </c>
      <c r="M1844" s="38">
        <v>92.1</v>
      </c>
      <c r="N1844" s="39">
        <f t="shared" si="149"/>
        <v>0.25</v>
      </c>
      <c r="S1844" s="13">
        <v>15</v>
      </c>
    </row>
    <row r="1845" spans="1:19" ht="22.5" x14ac:dyDescent="0.25">
      <c r="A1845" s="32" t="s">
        <v>1891</v>
      </c>
      <c r="B1845" s="33" t="s">
        <v>2769</v>
      </c>
      <c r="C1845" s="32" t="s">
        <v>1</v>
      </c>
      <c r="D1845" s="32" t="s">
        <v>3544</v>
      </c>
      <c r="E1845" s="34">
        <f t="shared" si="151"/>
        <v>1</v>
      </c>
      <c r="F1845" s="35" t="s">
        <v>22</v>
      </c>
      <c r="G1845" s="34">
        <f t="shared" si="150"/>
        <v>5658.38</v>
      </c>
      <c r="H1845" s="36">
        <f t="shared" si="147"/>
        <v>7072.98</v>
      </c>
      <c r="I1845" s="36">
        <f t="shared" si="148"/>
        <v>7072.98</v>
      </c>
      <c r="J1845" s="29" t="s">
        <v>3622</v>
      </c>
      <c r="K1845" s="37">
        <v>5658.38</v>
      </c>
      <c r="M1845" s="38">
        <v>5658.38</v>
      </c>
      <c r="N1845" s="39">
        <f t="shared" si="149"/>
        <v>0.25</v>
      </c>
      <c r="S1845" s="13">
        <v>1</v>
      </c>
    </row>
    <row r="1846" spans="1:19" x14ac:dyDescent="0.25">
      <c r="A1846" s="32" t="s">
        <v>1892</v>
      </c>
      <c r="B1846" s="33" t="s">
        <v>2770</v>
      </c>
      <c r="C1846" s="32" t="s">
        <v>2930</v>
      </c>
      <c r="D1846" s="32" t="s">
        <v>3545</v>
      </c>
      <c r="E1846" s="34">
        <f t="shared" si="151"/>
        <v>4</v>
      </c>
      <c r="F1846" s="35" t="s">
        <v>22</v>
      </c>
      <c r="G1846" s="34">
        <f t="shared" si="150"/>
        <v>3.35</v>
      </c>
      <c r="H1846" s="36">
        <f t="shared" si="147"/>
        <v>4.1900000000000004</v>
      </c>
      <c r="I1846" s="36">
        <f t="shared" si="148"/>
        <v>16.760000000000002</v>
      </c>
      <c r="J1846" s="29" t="s">
        <v>3622</v>
      </c>
      <c r="K1846" s="37">
        <v>3.35</v>
      </c>
      <c r="M1846" s="38">
        <v>3.35</v>
      </c>
      <c r="N1846" s="39">
        <f t="shared" si="149"/>
        <v>0.25099999999999989</v>
      </c>
      <c r="S1846" s="13">
        <v>4</v>
      </c>
    </row>
    <row r="1847" spans="1:19" x14ac:dyDescent="0.25">
      <c r="A1847" s="32" t="s">
        <v>1893</v>
      </c>
      <c r="B1847" s="33" t="s">
        <v>2771</v>
      </c>
      <c r="C1847" s="32" t="s">
        <v>2930</v>
      </c>
      <c r="D1847" s="32" t="s">
        <v>3546</v>
      </c>
      <c r="E1847" s="34">
        <f t="shared" si="151"/>
        <v>4</v>
      </c>
      <c r="F1847" s="35" t="s">
        <v>22</v>
      </c>
      <c r="G1847" s="34">
        <f t="shared" si="150"/>
        <v>8.61</v>
      </c>
      <c r="H1847" s="36">
        <f t="shared" si="147"/>
        <v>10.76</v>
      </c>
      <c r="I1847" s="36">
        <f t="shared" si="148"/>
        <v>43.04</v>
      </c>
      <c r="J1847" s="29" t="s">
        <v>3622</v>
      </c>
      <c r="K1847" s="37">
        <v>8.61</v>
      </c>
      <c r="M1847" s="38">
        <v>8.61</v>
      </c>
      <c r="N1847" s="39">
        <f t="shared" si="149"/>
        <v>0.25</v>
      </c>
      <c r="S1847" s="13">
        <v>4</v>
      </c>
    </row>
    <row r="1848" spans="1:19" x14ac:dyDescent="0.25">
      <c r="A1848" s="32" t="s">
        <v>1894</v>
      </c>
      <c r="B1848" s="33" t="s">
        <v>2772</v>
      </c>
      <c r="C1848" s="32" t="s">
        <v>2930</v>
      </c>
      <c r="D1848" s="32" t="s">
        <v>3547</v>
      </c>
      <c r="E1848" s="34">
        <f t="shared" si="151"/>
        <v>1</v>
      </c>
      <c r="F1848" s="35" t="s">
        <v>22</v>
      </c>
      <c r="G1848" s="34">
        <f t="shared" si="150"/>
        <v>344.47</v>
      </c>
      <c r="H1848" s="36">
        <f t="shared" si="147"/>
        <v>430.59</v>
      </c>
      <c r="I1848" s="36">
        <f t="shared" si="148"/>
        <v>430.59</v>
      </c>
      <c r="J1848" s="29" t="s">
        <v>3622</v>
      </c>
      <c r="K1848" s="37">
        <v>344.47</v>
      </c>
      <c r="M1848" s="38">
        <v>344.47</v>
      </c>
      <c r="N1848" s="39">
        <f t="shared" si="149"/>
        <v>0.25</v>
      </c>
      <c r="S1848" s="13">
        <v>1</v>
      </c>
    </row>
    <row r="1849" spans="1:19" x14ac:dyDescent="0.25">
      <c r="A1849" s="32" t="s">
        <v>1895</v>
      </c>
      <c r="B1849" s="33" t="s">
        <v>2773</v>
      </c>
      <c r="C1849" s="32" t="s">
        <v>2930</v>
      </c>
      <c r="D1849" s="32" t="s">
        <v>3548</v>
      </c>
      <c r="E1849" s="34">
        <f t="shared" si="151"/>
        <v>1</v>
      </c>
      <c r="F1849" s="35" t="s">
        <v>22</v>
      </c>
      <c r="G1849" s="34">
        <f t="shared" si="150"/>
        <v>60.87</v>
      </c>
      <c r="H1849" s="36">
        <f t="shared" si="147"/>
        <v>76.09</v>
      </c>
      <c r="I1849" s="36">
        <f t="shared" si="148"/>
        <v>76.09</v>
      </c>
      <c r="J1849" s="29" t="s">
        <v>3622</v>
      </c>
      <c r="K1849" s="37">
        <v>60.87</v>
      </c>
      <c r="M1849" s="38">
        <v>60.87</v>
      </c>
      <c r="N1849" s="39">
        <f t="shared" si="149"/>
        <v>0.25</v>
      </c>
      <c r="S1849" s="13">
        <v>1</v>
      </c>
    </row>
    <row r="1850" spans="1:19" ht="22.5" x14ac:dyDescent="0.25">
      <c r="A1850" s="32" t="s">
        <v>1896</v>
      </c>
      <c r="B1850" s="33" t="s">
        <v>2478</v>
      </c>
      <c r="C1850" s="32" t="s">
        <v>1</v>
      </c>
      <c r="D1850" s="32" t="s">
        <v>3262</v>
      </c>
      <c r="E1850" s="34">
        <f t="shared" si="151"/>
        <v>3</v>
      </c>
      <c r="F1850" s="35" t="s">
        <v>22</v>
      </c>
      <c r="G1850" s="34">
        <f t="shared" si="150"/>
        <v>49.87</v>
      </c>
      <c r="H1850" s="36">
        <f t="shared" si="147"/>
        <v>62.34</v>
      </c>
      <c r="I1850" s="36">
        <f t="shared" si="148"/>
        <v>187.02</v>
      </c>
      <c r="J1850" s="29" t="s">
        <v>3622</v>
      </c>
      <c r="K1850" s="37">
        <v>49.87</v>
      </c>
      <c r="M1850" s="38">
        <v>49.87</v>
      </c>
      <c r="N1850" s="39">
        <f t="shared" si="149"/>
        <v>0.25</v>
      </c>
      <c r="S1850" s="13">
        <v>3</v>
      </c>
    </row>
    <row r="1851" spans="1:19" x14ac:dyDescent="0.25">
      <c r="A1851" s="32" t="s">
        <v>1897</v>
      </c>
      <c r="B1851" s="33" t="s">
        <v>2774</v>
      </c>
      <c r="C1851" s="32" t="s">
        <v>2930</v>
      </c>
      <c r="D1851" s="32" t="s">
        <v>3549</v>
      </c>
      <c r="E1851" s="34">
        <f t="shared" si="151"/>
        <v>1</v>
      </c>
      <c r="F1851" s="35" t="s">
        <v>18</v>
      </c>
      <c r="G1851" s="34">
        <f t="shared" si="150"/>
        <v>175.48</v>
      </c>
      <c r="H1851" s="36">
        <f t="shared" si="147"/>
        <v>219.35</v>
      </c>
      <c r="I1851" s="36">
        <f t="shared" si="148"/>
        <v>219.35</v>
      </c>
      <c r="J1851" s="29" t="s">
        <v>3622</v>
      </c>
      <c r="K1851" s="37">
        <v>175.48</v>
      </c>
      <c r="M1851" s="38">
        <v>175.48</v>
      </c>
      <c r="N1851" s="39">
        <f t="shared" si="149"/>
        <v>0.25</v>
      </c>
      <c r="S1851" s="13">
        <v>1</v>
      </c>
    </row>
    <row r="1852" spans="1:19" ht="33.75" x14ac:dyDescent="0.25">
      <c r="A1852" s="32" t="s">
        <v>1898</v>
      </c>
      <c r="B1852" s="33" t="s">
        <v>2775</v>
      </c>
      <c r="C1852" s="32" t="s">
        <v>1</v>
      </c>
      <c r="D1852" s="32" t="s">
        <v>3550</v>
      </c>
      <c r="E1852" s="34">
        <f t="shared" si="151"/>
        <v>60</v>
      </c>
      <c r="F1852" s="35" t="s">
        <v>24</v>
      </c>
      <c r="G1852" s="34">
        <f t="shared" si="150"/>
        <v>255.36</v>
      </c>
      <c r="H1852" s="36">
        <f t="shared" si="147"/>
        <v>319.2</v>
      </c>
      <c r="I1852" s="36">
        <f t="shared" si="148"/>
        <v>19152</v>
      </c>
      <c r="J1852" s="29" t="s">
        <v>3622</v>
      </c>
      <c r="K1852" s="37">
        <v>255.36</v>
      </c>
      <c r="M1852" s="38">
        <v>255.36</v>
      </c>
      <c r="N1852" s="39">
        <f t="shared" si="149"/>
        <v>0.25</v>
      </c>
      <c r="S1852" s="13">
        <v>60</v>
      </c>
    </row>
    <row r="1853" spans="1:19" ht="33.75" x14ac:dyDescent="0.25">
      <c r="A1853" s="32" t="s">
        <v>1899</v>
      </c>
      <c r="B1853" s="33" t="s">
        <v>2776</v>
      </c>
      <c r="C1853" s="32" t="s">
        <v>1</v>
      </c>
      <c r="D1853" s="32" t="s">
        <v>3551</v>
      </c>
      <c r="E1853" s="34">
        <f t="shared" si="151"/>
        <v>40</v>
      </c>
      <c r="F1853" s="35" t="s">
        <v>24</v>
      </c>
      <c r="G1853" s="34">
        <f t="shared" si="150"/>
        <v>130.16999999999999</v>
      </c>
      <c r="H1853" s="36">
        <f t="shared" si="147"/>
        <v>162.71</v>
      </c>
      <c r="I1853" s="36">
        <f t="shared" si="148"/>
        <v>6508.4</v>
      </c>
      <c r="J1853" s="29" t="s">
        <v>3622</v>
      </c>
      <c r="K1853" s="37">
        <v>130.16999999999999</v>
      </c>
      <c r="M1853" s="38">
        <v>130.16999999999999</v>
      </c>
      <c r="N1853" s="39">
        <f t="shared" si="149"/>
        <v>0.25</v>
      </c>
      <c r="S1853" s="13">
        <v>40</v>
      </c>
    </row>
    <row r="1854" spans="1:19" ht="22.5" x14ac:dyDescent="0.25">
      <c r="A1854" s="32" t="s">
        <v>1900</v>
      </c>
      <c r="B1854" s="33" t="s">
        <v>2777</v>
      </c>
      <c r="C1854" s="32" t="s">
        <v>1</v>
      </c>
      <c r="D1854" s="32" t="s">
        <v>3552</v>
      </c>
      <c r="E1854" s="34">
        <f t="shared" si="151"/>
        <v>6</v>
      </c>
      <c r="F1854" s="35" t="s">
        <v>24</v>
      </c>
      <c r="G1854" s="34">
        <f t="shared" si="150"/>
        <v>79.739999999999995</v>
      </c>
      <c r="H1854" s="36">
        <f t="shared" si="147"/>
        <v>99.68</v>
      </c>
      <c r="I1854" s="36">
        <f t="shared" si="148"/>
        <v>598.08000000000004</v>
      </c>
      <c r="J1854" s="29" t="s">
        <v>3622</v>
      </c>
      <c r="K1854" s="37">
        <v>79.739999999999995</v>
      </c>
      <c r="M1854" s="38">
        <v>79.739999999999995</v>
      </c>
      <c r="N1854" s="39">
        <f t="shared" si="149"/>
        <v>0.25</v>
      </c>
      <c r="S1854" s="13">
        <v>6</v>
      </c>
    </row>
    <row r="1855" spans="1:19" ht="22.5" x14ac:dyDescent="0.25">
      <c r="A1855" s="32" t="s">
        <v>1901</v>
      </c>
      <c r="B1855" s="33" t="s">
        <v>2471</v>
      </c>
      <c r="C1855" s="32" t="s">
        <v>1</v>
      </c>
      <c r="D1855" s="32" t="s">
        <v>3255</v>
      </c>
      <c r="E1855" s="34">
        <f t="shared" si="151"/>
        <v>3</v>
      </c>
      <c r="F1855" s="35" t="s">
        <v>22</v>
      </c>
      <c r="G1855" s="34">
        <f t="shared" si="150"/>
        <v>116.95</v>
      </c>
      <c r="H1855" s="36">
        <f t="shared" si="147"/>
        <v>146.19</v>
      </c>
      <c r="I1855" s="36">
        <f t="shared" si="148"/>
        <v>438.57</v>
      </c>
      <c r="J1855" s="29" t="s">
        <v>3622</v>
      </c>
      <c r="K1855" s="37">
        <v>116.95</v>
      </c>
      <c r="M1855" s="38">
        <v>116.95</v>
      </c>
      <c r="N1855" s="39">
        <f t="shared" si="149"/>
        <v>0.25</v>
      </c>
      <c r="S1855" s="13">
        <v>3</v>
      </c>
    </row>
    <row r="1856" spans="1:19" ht="33.75" x14ac:dyDescent="0.25">
      <c r="A1856" s="32" t="s">
        <v>1902</v>
      </c>
      <c r="B1856" s="33" t="s">
        <v>2778</v>
      </c>
      <c r="C1856" s="32" t="s">
        <v>1</v>
      </c>
      <c r="D1856" s="32" t="s">
        <v>3553</v>
      </c>
      <c r="E1856" s="34">
        <f t="shared" si="151"/>
        <v>4</v>
      </c>
      <c r="F1856" s="35" t="s">
        <v>22</v>
      </c>
      <c r="G1856" s="34">
        <f t="shared" si="150"/>
        <v>94.41</v>
      </c>
      <c r="H1856" s="36">
        <f t="shared" si="147"/>
        <v>118.01</v>
      </c>
      <c r="I1856" s="36">
        <f t="shared" si="148"/>
        <v>472.04</v>
      </c>
      <c r="J1856" s="29" t="s">
        <v>3622</v>
      </c>
      <c r="K1856" s="37">
        <v>94.41</v>
      </c>
      <c r="M1856" s="38">
        <v>94.41</v>
      </c>
      <c r="N1856" s="39">
        <f t="shared" si="149"/>
        <v>0.25</v>
      </c>
      <c r="S1856" s="13">
        <v>4</v>
      </c>
    </row>
    <row r="1857" spans="1:19" ht="22.5" x14ac:dyDescent="0.25">
      <c r="A1857" s="32" t="s">
        <v>1903</v>
      </c>
      <c r="B1857" s="33" t="s">
        <v>2779</v>
      </c>
      <c r="C1857" s="32" t="s">
        <v>1</v>
      </c>
      <c r="D1857" s="32" t="s">
        <v>3554</v>
      </c>
      <c r="E1857" s="34">
        <f t="shared" si="151"/>
        <v>8</v>
      </c>
      <c r="F1857" s="35" t="s">
        <v>22</v>
      </c>
      <c r="G1857" s="34">
        <f t="shared" si="150"/>
        <v>57.24</v>
      </c>
      <c r="H1857" s="36">
        <f t="shared" si="147"/>
        <v>71.55</v>
      </c>
      <c r="I1857" s="36">
        <f t="shared" si="148"/>
        <v>572.4</v>
      </c>
      <c r="J1857" s="29" t="s">
        <v>3622</v>
      </c>
      <c r="K1857" s="37">
        <v>57.24</v>
      </c>
      <c r="M1857" s="38">
        <v>57.24</v>
      </c>
      <c r="N1857" s="39">
        <f t="shared" si="149"/>
        <v>0.25</v>
      </c>
      <c r="S1857" s="13">
        <v>8</v>
      </c>
    </row>
    <row r="1858" spans="1:19" ht="22.5" x14ac:dyDescent="0.25">
      <c r="A1858" s="32" t="s">
        <v>1904</v>
      </c>
      <c r="B1858" s="33" t="s">
        <v>2160</v>
      </c>
      <c r="C1858" s="32" t="s">
        <v>1</v>
      </c>
      <c r="D1858" s="32" t="s">
        <v>2946</v>
      </c>
      <c r="E1858" s="34">
        <f t="shared" si="151"/>
        <v>1</v>
      </c>
      <c r="F1858" s="35" t="s">
        <v>22</v>
      </c>
      <c r="G1858" s="34">
        <f t="shared" si="150"/>
        <v>118.86</v>
      </c>
      <c r="H1858" s="36">
        <f t="shared" si="147"/>
        <v>148.58000000000001</v>
      </c>
      <c r="I1858" s="36">
        <f t="shared" si="148"/>
        <v>148.58000000000001</v>
      </c>
      <c r="J1858" s="29" t="s">
        <v>3622</v>
      </c>
      <c r="K1858" s="37">
        <v>118.86</v>
      </c>
      <c r="M1858" s="38">
        <v>118.86</v>
      </c>
      <c r="N1858" s="39">
        <f t="shared" si="149"/>
        <v>0.25</v>
      </c>
      <c r="S1858" s="13">
        <v>1</v>
      </c>
    </row>
    <row r="1859" spans="1:19" ht="22.5" x14ac:dyDescent="0.25">
      <c r="A1859" s="32" t="s">
        <v>1905</v>
      </c>
      <c r="B1859" s="33" t="s">
        <v>2780</v>
      </c>
      <c r="C1859" s="32" t="s">
        <v>1</v>
      </c>
      <c r="D1859" s="32" t="s">
        <v>3555</v>
      </c>
      <c r="E1859" s="34">
        <f t="shared" si="151"/>
        <v>1</v>
      </c>
      <c r="F1859" s="35" t="s">
        <v>22</v>
      </c>
      <c r="G1859" s="34">
        <f t="shared" si="150"/>
        <v>178.23</v>
      </c>
      <c r="H1859" s="36">
        <f t="shared" ref="H1859:H1862" si="152">ROUND(G1859*(1+I$5),2)</f>
        <v>222.79</v>
      </c>
      <c r="I1859" s="36">
        <f t="shared" si="148"/>
        <v>222.79</v>
      </c>
      <c r="J1859" s="29" t="s">
        <v>3622</v>
      </c>
      <c r="K1859" s="37">
        <v>178.23</v>
      </c>
      <c r="M1859" s="38">
        <v>178.23</v>
      </c>
      <c r="N1859" s="39">
        <f t="shared" si="149"/>
        <v>0.25</v>
      </c>
      <c r="S1859" s="13">
        <v>1</v>
      </c>
    </row>
    <row r="1860" spans="1:19" x14ac:dyDescent="0.25">
      <c r="A1860" s="32" t="s">
        <v>1906</v>
      </c>
      <c r="B1860" s="33" t="s">
        <v>2781</v>
      </c>
      <c r="C1860" s="32" t="s">
        <v>1</v>
      </c>
      <c r="D1860" s="32" t="s">
        <v>3556</v>
      </c>
      <c r="E1860" s="34">
        <f t="shared" si="151"/>
        <v>52.87</v>
      </c>
      <c r="F1860" s="35" t="s">
        <v>19</v>
      </c>
      <c r="G1860" s="34">
        <f t="shared" si="150"/>
        <v>89.55</v>
      </c>
      <c r="H1860" s="36">
        <f t="shared" si="152"/>
        <v>111.94</v>
      </c>
      <c r="I1860" s="36">
        <f t="shared" si="148"/>
        <v>5918.27</v>
      </c>
      <c r="J1860" s="29" t="s">
        <v>3622</v>
      </c>
      <c r="K1860" s="37">
        <v>89.55</v>
      </c>
      <c r="M1860" s="38">
        <v>89.55</v>
      </c>
      <c r="N1860" s="39">
        <f t="shared" si="149"/>
        <v>0.25</v>
      </c>
      <c r="S1860" s="13">
        <v>52.87</v>
      </c>
    </row>
    <row r="1861" spans="1:19" x14ac:dyDescent="0.25">
      <c r="A1861" s="32" t="s">
        <v>1907</v>
      </c>
      <c r="B1861" s="33" t="s">
        <v>2637</v>
      </c>
      <c r="C1861" s="32" t="s">
        <v>1</v>
      </c>
      <c r="D1861" s="32" t="s">
        <v>3415</v>
      </c>
      <c r="E1861" s="34">
        <f t="shared" si="151"/>
        <v>56.43</v>
      </c>
      <c r="F1861" s="35" t="s">
        <v>19</v>
      </c>
      <c r="G1861" s="34">
        <f t="shared" si="150"/>
        <v>28.35</v>
      </c>
      <c r="H1861" s="36">
        <f t="shared" si="152"/>
        <v>35.44</v>
      </c>
      <c r="I1861" s="36">
        <f t="shared" si="148"/>
        <v>1999.88</v>
      </c>
      <c r="J1861" s="29" t="s">
        <v>3622</v>
      </c>
      <c r="K1861" s="37">
        <v>28.35</v>
      </c>
      <c r="M1861" s="38">
        <v>28.35</v>
      </c>
      <c r="N1861" s="39">
        <f t="shared" si="149"/>
        <v>0.25</v>
      </c>
      <c r="S1861" s="13">
        <v>56.43</v>
      </c>
    </row>
    <row r="1862" spans="1:19" ht="22.5" x14ac:dyDescent="0.25">
      <c r="A1862" s="32" t="s">
        <v>1908</v>
      </c>
      <c r="B1862" s="33" t="s">
        <v>2782</v>
      </c>
      <c r="C1862" s="32" t="s">
        <v>1</v>
      </c>
      <c r="D1862" s="32" t="s">
        <v>3557</v>
      </c>
      <c r="E1862" s="34">
        <f t="shared" si="151"/>
        <v>53.4</v>
      </c>
      <c r="F1862" s="35" t="s">
        <v>20</v>
      </c>
      <c r="G1862" s="34">
        <f t="shared" si="150"/>
        <v>1.93</v>
      </c>
      <c r="H1862" s="36">
        <f t="shared" si="152"/>
        <v>2.41</v>
      </c>
      <c r="I1862" s="36">
        <f t="shared" si="148"/>
        <v>128.69</v>
      </c>
      <c r="J1862" s="29" t="s">
        <v>3622</v>
      </c>
      <c r="K1862" s="37">
        <v>1.93</v>
      </c>
      <c r="M1862" s="38">
        <v>1.93</v>
      </c>
      <c r="N1862" s="39">
        <f t="shared" si="149"/>
        <v>0.24900000000000011</v>
      </c>
      <c r="S1862" s="13">
        <v>53.4</v>
      </c>
    </row>
    <row r="1863" spans="1:19" x14ac:dyDescent="0.25">
      <c r="A1863" s="24" t="s">
        <v>1909</v>
      </c>
      <c r="B1863" s="25" t="s">
        <v>2783</v>
      </c>
      <c r="C1863" s="24"/>
      <c r="D1863" s="24"/>
      <c r="E1863" s="26"/>
      <c r="F1863" s="27"/>
      <c r="G1863" s="26"/>
      <c r="H1863" s="28"/>
      <c r="I1863" s="28">
        <f>SUM(I1864:I1865)</f>
        <v>1062611.3799999999</v>
      </c>
      <c r="J1863" s="29"/>
      <c r="K1863" s="37"/>
      <c r="M1863" s="38"/>
      <c r="N1863" s="39"/>
      <c r="O1863" s="28">
        <v>1062611.3799999999</v>
      </c>
      <c r="P1863" s="31">
        <f>I1863-O1863</f>
        <v>0</v>
      </c>
    </row>
    <row r="1864" spans="1:19" x14ac:dyDescent="0.25">
      <c r="A1864" s="32" t="s">
        <v>1910</v>
      </c>
      <c r="B1864" s="33" t="s">
        <v>2784</v>
      </c>
      <c r="C1864" s="32" t="s">
        <v>2930</v>
      </c>
      <c r="D1864" s="32" t="s">
        <v>3558</v>
      </c>
      <c r="E1864" s="34">
        <f t="shared" si="151"/>
        <v>1</v>
      </c>
      <c r="F1864" s="35" t="s">
        <v>22</v>
      </c>
      <c r="G1864" s="34">
        <f t="shared" si="150"/>
        <v>14936.54</v>
      </c>
      <c r="H1864" s="36">
        <f>ROUND(G1864*(1+I$6),2)</f>
        <v>17445.88</v>
      </c>
      <c r="I1864" s="36">
        <f t="shared" si="148"/>
        <v>17445.88</v>
      </c>
      <c r="J1864" s="29" t="s">
        <v>3619</v>
      </c>
      <c r="K1864" s="37">
        <v>14936.54</v>
      </c>
      <c r="M1864" s="38">
        <v>14936.54</v>
      </c>
      <c r="N1864" s="39">
        <f t="shared" si="149"/>
        <v>0.16799999999999993</v>
      </c>
      <c r="S1864" s="13">
        <v>1</v>
      </c>
    </row>
    <row r="1865" spans="1:19" ht="33.75" x14ac:dyDescent="0.25">
      <c r="A1865" s="32" t="s">
        <v>1911</v>
      </c>
      <c r="B1865" s="33" t="s">
        <v>2785</v>
      </c>
      <c r="C1865" s="32" t="s">
        <v>2930</v>
      </c>
      <c r="D1865" s="32" t="s">
        <v>3559</v>
      </c>
      <c r="E1865" s="34">
        <f t="shared" si="151"/>
        <v>1</v>
      </c>
      <c r="F1865" s="35" t="s">
        <v>22</v>
      </c>
      <c r="G1865" s="34">
        <f t="shared" si="150"/>
        <v>894833.48</v>
      </c>
      <c r="H1865" s="36">
        <f>ROUND(G1865*(1+I$6),2)</f>
        <v>1045165.5</v>
      </c>
      <c r="I1865" s="36">
        <f t="shared" si="148"/>
        <v>1045165.5</v>
      </c>
      <c r="J1865" s="29" t="s">
        <v>3619</v>
      </c>
      <c r="K1865" s="37">
        <v>894833.48</v>
      </c>
      <c r="M1865" s="38">
        <v>894833.48</v>
      </c>
      <c r="N1865" s="39">
        <f t="shared" si="149"/>
        <v>0.16799999999999993</v>
      </c>
      <c r="S1865" s="13">
        <v>1</v>
      </c>
    </row>
    <row r="1866" spans="1:19" x14ac:dyDescent="0.25">
      <c r="A1866" s="24" t="s">
        <v>1912</v>
      </c>
      <c r="B1866" s="25" t="s">
        <v>2786</v>
      </c>
      <c r="C1866" s="24"/>
      <c r="D1866" s="24"/>
      <c r="E1866" s="26"/>
      <c r="F1866" s="27"/>
      <c r="G1866" s="26"/>
      <c r="H1866" s="28"/>
      <c r="I1866" s="28">
        <f>SUM(I1867:I1877)</f>
        <v>283429.90000000002</v>
      </c>
      <c r="J1866" s="29"/>
      <c r="K1866" s="37"/>
      <c r="M1866" s="38"/>
      <c r="N1866" s="39"/>
      <c r="O1866" s="28">
        <v>283429.90000000002</v>
      </c>
      <c r="P1866" s="31">
        <f>I1866-O1866</f>
        <v>0</v>
      </c>
    </row>
    <row r="1867" spans="1:19" ht="22.5" x14ac:dyDescent="0.25">
      <c r="A1867" s="32" t="s">
        <v>1913</v>
      </c>
      <c r="B1867" s="33" t="s">
        <v>2787</v>
      </c>
      <c r="C1867" s="32" t="s">
        <v>2930</v>
      </c>
      <c r="D1867" s="32" t="s">
        <v>3560</v>
      </c>
      <c r="E1867" s="34">
        <f t="shared" si="151"/>
        <v>70</v>
      </c>
      <c r="F1867" s="35" t="s">
        <v>22</v>
      </c>
      <c r="G1867" s="34">
        <f t="shared" si="150"/>
        <v>506.35</v>
      </c>
      <c r="H1867" s="36">
        <f>ROUND(G1867*(1+I$6),2)</f>
        <v>591.41999999999996</v>
      </c>
      <c r="I1867" s="36">
        <f t="shared" si="148"/>
        <v>41399.4</v>
      </c>
      <c r="J1867" s="29" t="s">
        <v>3619</v>
      </c>
      <c r="K1867" s="37">
        <v>506.35</v>
      </c>
      <c r="M1867" s="38">
        <v>506.35</v>
      </c>
      <c r="N1867" s="39">
        <f t="shared" si="149"/>
        <v>0.16799999999999993</v>
      </c>
      <c r="S1867" s="13">
        <v>70</v>
      </c>
    </row>
    <row r="1868" spans="1:19" x14ac:dyDescent="0.25">
      <c r="A1868" s="32" t="s">
        <v>1914</v>
      </c>
      <c r="B1868" s="33" t="s">
        <v>2788</v>
      </c>
      <c r="C1868" s="32" t="s">
        <v>2930</v>
      </c>
      <c r="D1868" s="32" t="s">
        <v>3561</v>
      </c>
      <c r="E1868" s="34">
        <f t="shared" si="151"/>
        <v>9</v>
      </c>
      <c r="F1868" s="35" t="s">
        <v>22</v>
      </c>
      <c r="G1868" s="34">
        <f t="shared" si="150"/>
        <v>1630.97</v>
      </c>
      <c r="H1868" s="36">
        <f t="shared" ref="H1868" si="153">ROUND(G1868*(1+I$5),2)</f>
        <v>2038.71</v>
      </c>
      <c r="I1868" s="36">
        <f t="shared" si="148"/>
        <v>18348.39</v>
      </c>
      <c r="J1868" s="29" t="s">
        <v>3622</v>
      </c>
      <c r="K1868" s="37">
        <v>1630.97</v>
      </c>
      <c r="M1868" s="38">
        <v>1630.97</v>
      </c>
      <c r="N1868" s="39">
        <f t="shared" si="149"/>
        <v>0.25</v>
      </c>
      <c r="S1868" s="13">
        <v>9</v>
      </c>
    </row>
    <row r="1869" spans="1:19" ht="25.5" customHeight="1" x14ac:dyDescent="0.25">
      <c r="A1869" s="32" t="s">
        <v>1915</v>
      </c>
      <c r="B1869" s="33" t="s">
        <v>2789</v>
      </c>
      <c r="C1869" s="32" t="s">
        <v>2930</v>
      </c>
      <c r="D1869" s="32" t="s">
        <v>3562</v>
      </c>
      <c r="E1869" s="34">
        <f t="shared" si="151"/>
        <v>7</v>
      </c>
      <c r="F1869" s="35" t="s">
        <v>24</v>
      </c>
      <c r="G1869" s="34">
        <f t="shared" si="150"/>
        <v>218.26</v>
      </c>
      <c r="H1869" s="36">
        <f t="shared" ref="H1869:H1875" si="154">ROUND(G1869*(1+I$6),2)</f>
        <v>254.93</v>
      </c>
      <c r="I1869" s="36">
        <f t="shared" ref="I1869:I1877" si="155">ROUND(E1869*H1869,2)</f>
        <v>1784.51</v>
      </c>
      <c r="J1869" s="29" t="s">
        <v>3619</v>
      </c>
      <c r="K1869" s="37">
        <v>218.26</v>
      </c>
      <c r="M1869" s="38">
        <v>218.26</v>
      </c>
      <c r="N1869" s="39">
        <f t="shared" ref="N1869:N1932" si="156">ROUND(H1869/G1869,3)-1</f>
        <v>0.16799999999999993</v>
      </c>
      <c r="S1869" s="13">
        <v>7</v>
      </c>
    </row>
    <row r="1870" spans="1:19" x14ac:dyDescent="0.25">
      <c r="A1870" s="32" t="s">
        <v>1916</v>
      </c>
      <c r="B1870" s="33" t="s">
        <v>2790</v>
      </c>
      <c r="C1870" s="32" t="s">
        <v>2930</v>
      </c>
      <c r="D1870" s="32" t="s">
        <v>3563</v>
      </c>
      <c r="E1870" s="34">
        <f t="shared" si="151"/>
        <v>2</v>
      </c>
      <c r="F1870" s="35" t="s">
        <v>22</v>
      </c>
      <c r="G1870" s="34">
        <f t="shared" si="150"/>
        <v>2071.73</v>
      </c>
      <c r="H1870" s="36">
        <f t="shared" si="154"/>
        <v>2419.7800000000002</v>
      </c>
      <c r="I1870" s="36">
        <f t="shared" si="155"/>
        <v>4839.5600000000004</v>
      </c>
      <c r="J1870" s="29" t="s">
        <v>3619</v>
      </c>
      <c r="K1870" s="37">
        <v>2071.73</v>
      </c>
      <c r="M1870" s="38">
        <v>2071.73</v>
      </c>
      <c r="N1870" s="39">
        <f t="shared" si="156"/>
        <v>0.16799999999999993</v>
      </c>
      <c r="S1870" s="13">
        <v>2</v>
      </c>
    </row>
    <row r="1871" spans="1:19" ht="24.75" customHeight="1" x14ac:dyDescent="0.25">
      <c r="A1871" s="32" t="s">
        <v>1917</v>
      </c>
      <c r="B1871" s="33" t="s">
        <v>2791</v>
      </c>
      <c r="C1871" s="32" t="s">
        <v>2930</v>
      </c>
      <c r="D1871" s="32" t="s">
        <v>3564</v>
      </c>
      <c r="E1871" s="34">
        <f t="shared" si="151"/>
        <v>1</v>
      </c>
      <c r="F1871" s="35" t="s">
        <v>22</v>
      </c>
      <c r="G1871" s="34">
        <f t="shared" si="150"/>
        <v>24000</v>
      </c>
      <c r="H1871" s="36">
        <f t="shared" si="154"/>
        <v>28032</v>
      </c>
      <c r="I1871" s="36">
        <f t="shared" si="155"/>
        <v>28032</v>
      </c>
      <c r="J1871" s="29" t="s">
        <v>3619</v>
      </c>
      <c r="K1871" s="37">
        <v>24000</v>
      </c>
      <c r="M1871" s="38">
        <v>24000</v>
      </c>
      <c r="N1871" s="39">
        <f t="shared" si="156"/>
        <v>0.16799999999999993</v>
      </c>
      <c r="S1871" s="13">
        <v>1</v>
      </c>
    </row>
    <row r="1872" spans="1:19" ht="22.5" x14ac:dyDescent="0.25">
      <c r="A1872" s="32" t="s">
        <v>1918</v>
      </c>
      <c r="B1872" s="33" t="s">
        <v>2792</v>
      </c>
      <c r="C1872" s="32" t="s">
        <v>2930</v>
      </c>
      <c r="D1872" s="32" t="s">
        <v>3565</v>
      </c>
      <c r="E1872" s="34">
        <f t="shared" si="151"/>
        <v>2</v>
      </c>
      <c r="F1872" s="35" t="s">
        <v>22</v>
      </c>
      <c r="G1872" s="34">
        <f t="shared" si="150"/>
        <v>1760</v>
      </c>
      <c r="H1872" s="36">
        <f t="shared" si="154"/>
        <v>2055.6799999999998</v>
      </c>
      <c r="I1872" s="36">
        <f t="shared" si="155"/>
        <v>4111.3599999999997</v>
      </c>
      <c r="J1872" s="29" t="s">
        <v>3619</v>
      </c>
      <c r="K1872" s="37">
        <v>1760</v>
      </c>
      <c r="M1872" s="38">
        <v>1760</v>
      </c>
      <c r="N1872" s="39">
        <f t="shared" si="156"/>
        <v>0.16799999999999993</v>
      </c>
      <c r="S1872" s="13">
        <v>2</v>
      </c>
    </row>
    <row r="1873" spans="1:16382" ht="22.5" x14ac:dyDescent="0.25">
      <c r="A1873" s="32" t="s">
        <v>1919</v>
      </c>
      <c r="B1873" s="33" t="s">
        <v>2793</v>
      </c>
      <c r="C1873" s="32" t="s">
        <v>2930</v>
      </c>
      <c r="D1873" s="32" t="s">
        <v>3566</v>
      </c>
      <c r="E1873" s="34">
        <f t="shared" si="151"/>
        <v>1</v>
      </c>
      <c r="F1873" s="35" t="s">
        <v>22</v>
      </c>
      <c r="G1873" s="34">
        <f t="shared" si="150"/>
        <v>3895.59</v>
      </c>
      <c r="H1873" s="36">
        <f t="shared" si="154"/>
        <v>4550.05</v>
      </c>
      <c r="I1873" s="36">
        <f t="shared" si="155"/>
        <v>4550.05</v>
      </c>
      <c r="J1873" s="29" t="s">
        <v>3619</v>
      </c>
      <c r="K1873" s="37">
        <v>3895.59</v>
      </c>
      <c r="M1873" s="38">
        <v>3895.59</v>
      </c>
      <c r="N1873" s="39">
        <f t="shared" si="156"/>
        <v>0.16799999999999993</v>
      </c>
      <c r="S1873" s="13">
        <v>1</v>
      </c>
    </row>
    <row r="1874" spans="1:16382" ht="22.5" x14ac:dyDescent="0.25">
      <c r="A1874" s="32" t="s">
        <v>1920</v>
      </c>
      <c r="B1874" s="33" t="s">
        <v>2794</v>
      </c>
      <c r="C1874" s="32" t="s">
        <v>2930</v>
      </c>
      <c r="D1874" s="32" t="s">
        <v>3567</v>
      </c>
      <c r="E1874" s="34">
        <f t="shared" si="151"/>
        <v>1</v>
      </c>
      <c r="F1874" s="35" t="s">
        <v>22</v>
      </c>
      <c r="G1874" s="34">
        <f t="shared" si="150"/>
        <v>4005.59</v>
      </c>
      <c r="H1874" s="36">
        <f t="shared" si="154"/>
        <v>4678.53</v>
      </c>
      <c r="I1874" s="36">
        <f t="shared" si="155"/>
        <v>4678.53</v>
      </c>
      <c r="J1874" s="29" t="s">
        <v>3619</v>
      </c>
      <c r="K1874" s="37">
        <v>4005.59</v>
      </c>
      <c r="M1874" s="38">
        <v>4005.59</v>
      </c>
      <c r="N1874" s="39">
        <f t="shared" si="156"/>
        <v>0.16799999999999993</v>
      </c>
      <c r="S1874" s="13">
        <v>1</v>
      </c>
    </row>
    <row r="1875" spans="1:16382" ht="33.75" x14ac:dyDescent="0.25">
      <c r="A1875" s="32" t="s">
        <v>1921</v>
      </c>
      <c r="B1875" s="33" t="s">
        <v>2795</v>
      </c>
      <c r="C1875" s="32" t="s">
        <v>1</v>
      </c>
      <c r="D1875" s="32" t="s">
        <v>3568</v>
      </c>
      <c r="E1875" s="34">
        <f t="shared" si="151"/>
        <v>7</v>
      </c>
      <c r="F1875" s="35" t="s">
        <v>22</v>
      </c>
      <c r="G1875" s="34">
        <f t="shared" si="150"/>
        <v>1348.52</v>
      </c>
      <c r="H1875" s="36">
        <f t="shared" si="154"/>
        <v>1575.07</v>
      </c>
      <c r="I1875" s="36">
        <f t="shared" si="155"/>
        <v>11025.49</v>
      </c>
      <c r="J1875" s="29" t="s">
        <v>3619</v>
      </c>
      <c r="K1875" s="37">
        <v>1348.52</v>
      </c>
      <c r="M1875" s="38">
        <v>1348.52</v>
      </c>
      <c r="N1875" s="39">
        <f t="shared" si="156"/>
        <v>0.16799999999999993</v>
      </c>
      <c r="S1875" s="13">
        <v>7</v>
      </c>
    </row>
    <row r="1876" spans="1:16382" x14ac:dyDescent="0.25">
      <c r="A1876" s="32" t="s">
        <v>1922</v>
      </c>
      <c r="B1876" s="33" t="s">
        <v>2796</v>
      </c>
      <c r="C1876" s="32" t="s">
        <v>2930</v>
      </c>
      <c r="D1876" s="32" t="s">
        <v>3569</v>
      </c>
      <c r="E1876" s="34">
        <f t="shared" si="151"/>
        <v>3619.71</v>
      </c>
      <c r="F1876" s="35" t="s">
        <v>18</v>
      </c>
      <c r="G1876" s="34">
        <f t="shared" si="150"/>
        <v>27.19</v>
      </c>
      <c r="H1876" s="36">
        <f t="shared" ref="H1876:H1877" si="157">ROUND(G1876*(1+I$5),2)</f>
        <v>33.99</v>
      </c>
      <c r="I1876" s="36">
        <f t="shared" si="155"/>
        <v>123033.94</v>
      </c>
      <c r="J1876" s="29" t="s">
        <v>3622</v>
      </c>
      <c r="K1876" s="37">
        <v>27.19</v>
      </c>
      <c r="M1876" s="38">
        <v>27.19</v>
      </c>
      <c r="N1876" s="39">
        <f t="shared" si="156"/>
        <v>0.25</v>
      </c>
      <c r="S1876" s="13">
        <v>3619.71</v>
      </c>
    </row>
    <row r="1877" spans="1:16382" x14ac:dyDescent="0.25">
      <c r="A1877" s="32" t="s">
        <v>1923</v>
      </c>
      <c r="B1877" s="33" t="s">
        <v>2797</v>
      </c>
      <c r="C1877" s="32" t="s">
        <v>2930</v>
      </c>
      <c r="D1877" s="32" t="s">
        <v>3570</v>
      </c>
      <c r="E1877" s="34">
        <f t="shared" si="151"/>
        <v>3619.71</v>
      </c>
      <c r="F1877" s="35" t="s">
        <v>18</v>
      </c>
      <c r="G1877" s="34">
        <f t="shared" si="150"/>
        <v>9.1999999999999993</v>
      </c>
      <c r="H1877" s="36">
        <f t="shared" si="157"/>
        <v>11.5</v>
      </c>
      <c r="I1877" s="36">
        <f t="shared" si="155"/>
        <v>41626.67</v>
      </c>
      <c r="J1877" s="29" t="s">
        <v>3622</v>
      </c>
      <c r="K1877" s="37">
        <v>9.1999999999999993</v>
      </c>
      <c r="M1877" s="38">
        <v>9.1999999999999993</v>
      </c>
      <c r="N1877" s="39">
        <f t="shared" si="156"/>
        <v>0.25</v>
      </c>
      <c r="S1877" s="13">
        <v>3619.71</v>
      </c>
    </row>
    <row r="1878" spans="1:16382" x14ac:dyDescent="0.25">
      <c r="A1878" s="17" t="s">
        <v>34</v>
      </c>
      <c r="B1878" s="18" t="s">
        <v>2798</v>
      </c>
      <c r="C1878" s="17"/>
      <c r="D1878" s="17"/>
      <c r="E1878" s="19"/>
      <c r="F1878" s="18"/>
      <c r="G1878" s="19"/>
      <c r="H1878" s="20"/>
      <c r="I1878" s="20">
        <f>I1879+I1901+I1923+I1930+I2013</f>
        <v>4142906.3899999997</v>
      </c>
      <c r="J1878" s="29"/>
      <c r="K1878" s="41"/>
      <c r="L1878" s="23"/>
      <c r="M1878" s="38"/>
      <c r="N1878" s="39"/>
      <c r="O1878" s="20">
        <v>4142906.39</v>
      </c>
      <c r="P1878" s="38">
        <f>I1878-O1878</f>
        <v>0</v>
      </c>
      <c r="Q1878" s="23"/>
      <c r="R1878" s="23"/>
      <c r="S1878" s="148"/>
      <c r="T1878" s="23"/>
      <c r="U1878" s="23"/>
      <c r="V1878" s="23"/>
      <c r="W1878" s="23"/>
      <c r="X1878" s="23"/>
      <c r="Y1878" s="23"/>
      <c r="Z1878" s="23"/>
      <c r="AA1878" s="23"/>
      <c r="AB1878" s="23"/>
      <c r="AC1878" s="23"/>
      <c r="AD1878" s="23"/>
      <c r="AE1878" s="23"/>
      <c r="AF1878" s="23"/>
      <c r="AG1878" s="23"/>
      <c r="AH1878" s="23"/>
      <c r="AI1878" s="23"/>
      <c r="AJ1878" s="23"/>
      <c r="AK1878" s="23"/>
      <c r="AL1878" s="23"/>
      <c r="AM1878" s="23"/>
      <c r="AN1878" s="23"/>
      <c r="AO1878" s="23"/>
      <c r="AP1878" s="23"/>
      <c r="AQ1878" s="23"/>
      <c r="AR1878" s="23"/>
      <c r="AS1878" s="23"/>
      <c r="AT1878" s="23"/>
      <c r="AU1878" s="23"/>
      <c r="AV1878" s="23"/>
      <c r="AW1878" s="23"/>
      <c r="AX1878" s="23"/>
      <c r="AY1878" s="23"/>
      <c r="AZ1878" s="23"/>
      <c r="BA1878" s="23"/>
      <c r="BB1878" s="23"/>
      <c r="BC1878" s="23"/>
      <c r="BD1878" s="23"/>
      <c r="BE1878" s="23"/>
      <c r="BF1878" s="23"/>
      <c r="BG1878" s="23"/>
      <c r="BH1878" s="23"/>
      <c r="BI1878" s="23"/>
      <c r="BJ1878" s="23"/>
      <c r="BK1878" s="23"/>
      <c r="BL1878" s="23"/>
      <c r="BM1878" s="23"/>
      <c r="BN1878" s="23"/>
      <c r="BO1878" s="23"/>
      <c r="BP1878" s="23"/>
      <c r="BQ1878" s="23"/>
      <c r="BR1878" s="23"/>
      <c r="BS1878" s="23"/>
      <c r="BT1878" s="23"/>
      <c r="BU1878" s="23"/>
      <c r="BV1878" s="23"/>
      <c r="BW1878" s="23"/>
      <c r="BX1878" s="23"/>
      <c r="BY1878" s="23"/>
      <c r="BZ1878" s="23"/>
      <c r="CA1878" s="23"/>
      <c r="CB1878" s="23"/>
      <c r="CC1878" s="23"/>
      <c r="CD1878" s="23"/>
      <c r="CE1878" s="23"/>
      <c r="CF1878" s="23"/>
      <c r="CG1878" s="23"/>
      <c r="CH1878" s="23"/>
      <c r="CI1878" s="23"/>
      <c r="CJ1878" s="23"/>
      <c r="CK1878" s="23"/>
      <c r="CL1878" s="23"/>
      <c r="CM1878" s="23"/>
      <c r="CN1878" s="23"/>
      <c r="CO1878" s="23"/>
      <c r="CP1878" s="23"/>
      <c r="CQ1878" s="23"/>
      <c r="CR1878" s="23"/>
      <c r="CS1878" s="23"/>
      <c r="CT1878" s="23"/>
      <c r="CU1878" s="23"/>
      <c r="CV1878" s="23"/>
      <c r="CW1878" s="23"/>
      <c r="CX1878" s="23"/>
      <c r="CY1878" s="23"/>
      <c r="CZ1878" s="23"/>
      <c r="DA1878" s="23"/>
      <c r="DB1878" s="23"/>
      <c r="DC1878" s="23"/>
      <c r="DD1878" s="23"/>
      <c r="DE1878" s="23"/>
      <c r="DF1878" s="23"/>
      <c r="DG1878" s="23"/>
      <c r="DH1878" s="23"/>
      <c r="DI1878" s="23"/>
      <c r="DJ1878" s="23"/>
      <c r="DK1878" s="23"/>
      <c r="DL1878" s="23"/>
      <c r="DM1878" s="23"/>
      <c r="DN1878" s="23"/>
      <c r="DO1878" s="23"/>
      <c r="DP1878" s="23"/>
      <c r="DQ1878" s="23"/>
      <c r="DR1878" s="23"/>
      <c r="DS1878" s="23"/>
      <c r="DT1878" s="23"/>
      <c r="DU1878" s="23"/>
      <c r="DV1878" s="23"/>
      <c r="DW1878" s="23"/>
      <c r="DX1878" s="23"/>
      <c r="DY1878" s="23"/>
      <c r="DZ1878" s="23"/>
      <c r="EA1878" s="23"/>
      <c r="EB1878" s="23"/>
      <c r="EC1878" s="23"/>
      <c r="ED1878" s="23"/>
      <c r="EE1878" s="23"/>
      <c r="EF1878" s="23"/>
      <c r="EG1878" s="23"/>
      <c r="EH1878" s="23"/>
      <c r="EI1878" s="23"/>
      <c r="EJ1878" s="23"/>
      <c r="EK1878" s="23"/>
      <c r="EL1878" s="23"/>
      <c r="EM1878" s="23"/>
      <c r="EN1878" s="23"/>
      <c r="EO1878" s="23"/>
      <c r="EP1878" s="23"/>
      <c r="EQ1878" s="23"/>
      <c r="ER1878" s="23"/>
      <c r="ES1878" s="23"/>
      <c r="ET1878" s="23"/>
      <c r="EU1878" s="23"/>
      <c r="EV1878" s="23"/>
      <c r="EW1878" s="23"/>
      <c r="EX1878" s="23"/>
      <c r="EY1878" s="23"/>
      <c r="EZ1878" s="23"/>
      <c r="FA1878" s="23"/>
      <c r="FB1878" s="23"/>
      <c r="FC1878" s="23"/>
      <c r="FD1878" s="23"/>
      <c r="FE1878" s="23"/>
      <c r="FF1878" s="23"/>
      <c r="FG1878" s="23"/>
      <c r="FH1878" s="23"/>
      <c r="FI1878" s="23"/>
      <c r="FJ1878" s="23"/>
      <c r="FK1878" s="23"/>
      <c r="FL1878" s="23"/>
      <c r="FM1878" s="23"/>
      <c r="FN1878" s="23"/>
      <c r="FO1878" s="23"/>
      <c r="FP1878" s="23"/>
      <c r="FQ1878" s="23"/>
      <c r="FR1878" s="23"/>
      <c r="FS1878" s="23"/>
      <c r="FT1878" s="23"/>
      <c r="FU1878" s="23"/>
      <c r="FV1878" s="23"/>
      <c r="FW1878" s="23"/>
      <c r="FX1878" s="23"/>
      <c r="FY1878" s="23"/>
      <c r="FZ1878" s="23"/>
      <c r="GA1878" s="23"/>
      <c r="GB1878" s="23"/>
      <c r="GC1878" s="23"/>
      <c r="GD1878" s="23"/>
      <c r="GE1878" s="23"/>
      <c r="GF1878" s="23"/>
      <c r="GG1878" s="23"/>
      <c r="GH1878" s="23"/>
      <c r="GI1878" s="23"/>
      <c r="GJ1878" s="23"/>
      <c r="GK1878" s="23"/>
      <c r="GL1878" s="23"/>
      <c r="GM1878" s="23"/>
      <c r="GN1878" s="23"/>
      <c r="GO1878" s="23"/>
      <c r="GP1878" s="23"/>
      <c r="GQ1878" s="23"/>
      <c r="GR1878" s="23"/>
      <c r="GS1878" s="23"/>
      <c r="GT1878" s="23"/>
      <c r="GU1878" s="23"/>
      <c r="GV1878" s="23"/>
      <c r="GW1878" s="23"/>
      <c r="GX1878" s="23"/>
      <c r="GY1878" s="23"/>
      <c r="GZ1878" s="23"/>
      <c r="HA1878" s="23"/>
      <c r="HB1878" s="23"/>
      <c r="HC1878" s="23"/>
      <c r="HD1878" s="23"/>
      <c r="HE1878" s="23"/>
      <c r="HF1878" s="23"/>
      <c r="HG1878" s="23"/>
      <c r="HH1878" s="23"/>
      <c r="HI1878" s="23"/>
      <c r="HJ1878" s="23"/>
      <c r="HK1878" s="23"/>
      <c r="HL1878" s="23"/>
      <c r="HM1878" s="23"/>
      <c r="HN1878" s="23"/>
      <c r="HO1878" s="23"/>
      <c r="HP1878" s="23"/>
      <c r="HQ1878" s="23"/>
      <c r="HR1878" s="23"/>
      <c r="HS1878" s="23"/>
      <c r="HT1878" s="23"/>
      <c r="HU1878" s="23"/>
      <c r="HV1878" s="23"/>
      <c r="HW1878" s="23"/>
      <c r="HX1878" s="23"/>
      <c r="HY1878" s="23"/>
      <c r="HZ1878" s="23"/>
      <c r="IA1878" s="23"/>
      <c r="IB1878" s="23"/>
      <c r="IC1878" s="23"/>
      <c r="ID1878" s="23"/>
      <c r="IE1878" s="23"/>
      <c r="IF1878" s="23"/>
      <c r="IG1878" s="23"/>
      <c r="IH1878" s="23"/>
      <c r="II1878" s="23"/>
      <c r="IJ1878" s="23"/>
      <c r="IK1878" s="23"/>
      <c r="IL1878" s="23"/>
      <c r="IM1878" s="23"/>
      <c r="IN1878" s="23"/>
      <c r="IO1878" s="23"/>
      <c r="IP1878" s="23"/>
      <c r="IQ1878" s="23"/>
      <c r="IR1878" s="23"/>
      <c r="IS1878" s="23"/>
      <c r="IT1878" s="23"/>
      <c r="IU1878" s="23"/>
      <c r="IV1878" s="23"/>
      <c r="IW1878" s="23"/>
      <c r="IX1878" s="23"/>
      <c r="IY1878" s="23"/>
      <c r="IZ1878" s="23"/>
      <c r="JA1878" s="23"/>
      <c r="JB1878" s="23"/>
      <c r="JC1878" s="23"/>
      <c r="JD1878" s="23"/>
      <c r="JE1878" s="23"/>
      <c r="JF1878" s="23"/>
      <c r="JG1878" s="23"/>
      <c r="JH1878" s="23"/>
      <c r="JI1878" s="23"/>
      <c r="JJ1878" s="23"/>
      <c r="JK1878" s="23"/>
      <c r="JL1878" s="23"/>
      <c r="JM1878" s="23"/>
      <c r="JN1878" s="23"/>
      <c r="JO1878" s="23"/>
      <c r="JP1878" s="23"/>
      <c r="JQ1878" s="23"/>
      <c r="JR1878" s="23"/>
      <c r="JS1878" s="23"/>
      <c r="JT1878" s="23"/>
      <c r="JU1878" s="23"/>
      <c r="JV1878" s="23"/>
      <c r="JW1878" s="23"/>
      <c r="JX1878" s="23"/>
      <c r="JY1878" s="23"/>
      <c r="JZ1878" s="23"/>
      <c r="KA1878" s="23"/>
      <c r="KB1878" s="23"/>
      <c r="KC1878" s="23"/>
      <c r="KD1878" s="23"/>
      <c r="KE1878" s="23"/>
      <c r="KF1878" s="23"/>
      <c r="KG1878" s="23"/>
      <c r="KH1878" s="23"/>
      <c r="KI1878" s="23"/>
      <c r="KJ1878" s="23"/>
      <c r="KK1878" s="23"/>
      <c r="KL1878" s="23"/>
      <c r="KM1878" s="23"/>
      <c r="KN1878" s="23"/>
      <c r="KO1878" s="23"/>
      <c r="KP1878" s="23"/>
      <c r="KQ1878" s="23"/>
      <c r="KR1878" s="23"/>
      <c r="KS1878" s="23"/>
      <c r="KT1878" s="23"/>
      <c r="KU1878" s="23"/>
      <c r="KV1878" s="23"/>
      <c r="KW1878" s="23"/>
      <c r="KX1878" s="23"/>
      <c r="KY1878" s="23"/>
      <c r="KZ1878" s="23"/>
      <c r="LA1878" s="23"/>
      <c r="LB1878" s="23"/>
      <c r="LC1878" s="23"/>
      <c r="LD1878" s="23"/>
      <c r="LE1878" s="23"/>
      <c r="LF1878" s="23"/>
      <c r="LG1878" s="23"/>
      <c r="LH1878" s="23"/>
      <c r="LI1878" s="23"/>
      <c r="LJ1878" s="23"/>
      <c r="LK1878" s="23"/>
      <c r="LL1878" s="23"/>
      <c r="LM1878" s="23"/>
      <c r="LN1878" s="23"/>
      <c r="LO1878" s="23"/>
      <c r="LP1878" s="23"/>
      <c r="LQ1878" s="23"/>
      <c r="LR1878" s="23"/>
      <c r="LS1878" s="23"/>
      <c r="LT1878" s="23"/>
      <c r="LU1878" s="23"/>
      <c r="LV1878" s="23"/>
      <c r="LW1878" s="23"/>
      <c r="LX1878" s="23"/>
      <c r="LY1878" s="23"/>
      <c r="LZ1878" s="23"/>
      <c r="MA1878" s="23"/>
      <c r="MB1878" s="23"/>
      <c r="MC1878" s="23"/>
      <c r="MD1878" s="23"/>
      <c r="ME1878" s="23"/>
      <c r="MF1878" s="23"/>
      <c r="MG1878" s="23"/>
      <c r="MH1878" s="23"/>
      <c r="MI1878" s="23"/>
      <c r="MJ1878" s="23"/>
      <c r="MK1878" s="23"/>
      <c r="ML1878" s="23"/>
      <c r="MM1878" s="23"/>
      <c r="MN1878" s="23"/>
      <c r="MO1878" s="23"/>
      <c r="MP1878" s="23"/>
      <c r="MQ1878" s="23"/>
      <c r="MR1878" s="23"/>
      <c r="MS1878" s="23"/>
      <c r="MT1878" s="23"/>
      <c r="MU1878" s="23"/>
      <c r="MV1878" s="23"/>
      <c r="MW1878" s="23"/>
      <c r="MX1878" s="23"/>
      <c r="MY1878" s="23"/>
      <c r="MZ1878" s="23"/>
      <c r="NA1878" s="23"/>
      <c r="NB1878" s="23"/>
      <c r="NC1878" s="23"/>
      <c r="ND1878" s="23"/>
      <c r="NE1878" s="23"/>
      <c r="NF1878" s="23"/>
      <c r="NG1878" s="23"/>
      <c r="NH1878" s="23"/>
      <c r="NI1878" s="23"/>
      <c r="NJ1878" s="23"/>
      <c r="NK1878" s="23"/>
      <c r="NL1878" s="23"/>
      <c r="NM1878" s="23"/>
      <c r="NN1878" s="23"/>
      <c r="NO1878" s="23"/>
      <c r="NP1878" s="23"/>
      <c r="NQ1878" s="23"/>
      <c r="NR1878" s="23"/>
      <c r="NS1878" s="23"/>
      <c r="NT1878" s="23"/>
      <c r="NU1878" s="23"/>
      <c r="NV1878" s="23"/>
      <c r="NW1878" s="23"/>
      <c r="NX1878" s="23"/>
      <c r="NY1878" s="23"/>
      <c r="NZ1878" s="23"/>
      <c r="OA1878" s="23"/>
      <c r="OB1878" s="23"/>
      <c r="OC1878" s="23"/>
      <c r="OD1878" s="23"/>
      <c r="OE1878" s="23"/>
      <c r="OF1878" s="23"/>
      <c r="OG1878" s="23"/>
      <c r="OH1878" s="23"/>
      <c r="OI1878" s="23"/>
      <c r="OJ1878" s="23"/>
      <c r="OK1878" s="23"/>
      <c r="OL1878" s="23"/>
      <c r="OM1878" s="23"/>
      <c r="ON1878" s="23"/>
      <c r="OO1878" s="23"/>
      <c r="OP1878" s="23"/>
      <c r="OQ1878" s="23"/>
      <c r="OR1878" s="23"/>
      <c r="OS1878" s="23"/>
      <c r="OT1878" s="23"/>
      <c r="OU1878" s="23"/>
      <c r="OV1878" s="23"/>
      <c r="OW1878" s="23"/>
      <c r="OX1878" s="23"/>
      <c r="OY1878" s="23"/>
      <c r="OZ1878" s="23"/>
      <c r="PA1878" s="23"/>
      <c r="PB1878" s="23"/>
      <c r="PC1878" s="23"/>
      <c r="PD1878" s="23"/>
      <c r="PE1878" s="23"/>
      <c r="PF1878" s="23"/>
      <c r="PG1878" s="23"/>
      <c r="PH1878" s="23"/>
      <c r="PI1878" s="23"/>
      <c r="PJ1878" s="23"/>
      <c r="PK1878" s="23"/>
      <c r="PL1878" s="23"/>
      <c r="PM1878" s="23"/>
      <c r="PN1878" s="23"/>
      <c r="PO1878" s="23"/>
      <c r="PP1878" s="23"/>
      <c r="PQ1878" s="23"/>
      <c r="PR1878" s="23"/>
      <c r="PS1878" s="23"/>
      <c r="PT1878" s="23"/>
      <c r="PU1878" s="23"/>
      <c r="PV1878" s="23"/>
      <c r="PW1878" s="23"/>
      <c r="PX1878" s="23"/>
      <c r="PY1878" s="23"/>
      <c r="PZ1878" s="23"/>
      <c r="QA1878" s="23"/>
      <c r="QB1878" s="23"/>
      <c r="QC1878" s="23"/>
      <c r="QD1878" s="23"/>
      <c r="QE1878" s="23"/>
      <c r="QF1878" s="23"/>
      <c r="QG1878" s="23"/>
      <c r="QH1878" s="23"/>
      <c r="QI1878" s="23"/>
      <c r="QJ1878" s="23"/>
      <c r="QK1878" s="23"/>
      <c r="QL1878" s="23"/>
      <c r="QM1878" s="23"/>
      <c r="QN1878" s="23"/>
      <c r="QO1878" s="23"/>
      <c r="QP1878" s="23"/>
      <c r="QQ1878" s="23"/>
      <c r="QR1878" s="23"/>
      <c r="QS1878" s="23"/>
      <c r="QT1878" s="23"/>
      <c r="QU1878" s="23"/>
      <c r="QV1878" s="23"/>
      <c r="QW1878" s="23"/>
      <c r="QX1878" s="23"/>
      <c r="QY1878" s="23"/>
      <c r="QZ1878" s="23"/>
      <c r="RA1878" s="23"/>
      <c r="RB1878" s="23"/>
      <c r="RC1878" s="23"/>
      <c r="RD1878" s="23"/>
      <c r="RE1878" s="23"/>
      <c r="RF1878" s="23"/>
      <c r="RG1878" s="23"/>
      <c r="RH1878" s="23"/>
      <c r="RI1878" s="23"/>
      <c r="RJ1878" s="23"/>
      <c r="RK1878" s="23"/>
      <c r="RL1878" s="23"/>
      <c r="RM1878" s="23"/>
      <c r="RN1878" s="23"/>
      <c r="RO1878" s="23"/>
      <c r="RP1878" s="23"/>
      <c r="RQ1878" s="23"/>
      <c r="RR1878" s="23"/>
      <c r="RS1878" s="23"/>
      <c r="RT1878" s="23"/>
      <c r="RU1878" s="23"/>
      <c r="RV1878" s="23"/>
      <c r="RW1878" s="23"/>
      <c r="RX1878" s="23"/>
      <c r="RY1878" s="23"/>
      <c r="RZ1878" s="23"/>
      <c r="SA1878" s="23"/>
      <c r="SB1878" s="23"/>
      <c r="SC1878" s="23"/>
      <c r="SD1878" s="23"/>
      <c r="SE1878" s="23"/>
      <c r="SF1878" s="23"/>
      <c r="SG1878" s="23"/>
      <c r="SH1878" s="23"/>
      <c r="SI1878" s="23"/>
      <c r="SJ1878" s="23"/>
      <c r="SK1878" s="23"/>
      <c r="SL1878" s="23"/>
      <c r="SM1878" s="23"/>
      <c r="SN1878" s="23"/>
      <c r="SO1878" s="23"/>
      <c r="SP1878" s="23"/>
      <c r="SQ1878" s="23"/>
      <c r="SR1878" s="23"/>
      <c r="SS1878" s="23"/>
      <c r="ST1878" s="23"/>
      <c r="SU1878" s="23"/>
      <c r="SV1878" s="23"/>
      <c r="SW1878" s="23"/>
      <c r="SX1878" s="23"/>
      <c r="SY1878" s="23"/>
      <c r="SZ1878" s="23"/>
      <c r="TA1878" s="23"/>
      <c r="TB1878" s="23"/>
      <c r="TC1878" s="23"/>
      <c r="TD1878" s="23"/>
      <c r="TE1878" s="23"/>
      <c r="TF1878" s="23"/>
      <c r="TG1878" s="23"/>
      <c r="TH1878" s="23"/>
      <c r="TI1878" s="23"/>
      <c r="TJ1878" s="23"/>
      <c r="TK1878" s="23"/>
      <c r="TL1878" s="23"/>
      <c r="TM1878" s="23"/>
      <c r="TN1878" s="23"/>
      <c r="TO1878" s="23"/>
      <c r="TP1878" s="23"/>
      <c r="TQ1878" s="23"/>
      <c r="TR1878" s="23"/>
      <c r="TS1878" s="23"/>
      <c r="TT1878" s="23"/>
      <c r="TU1878" s="23"/>
      <c r="TV1878" s="23"/>
      <c r="TW1878" s="23"/>
      <c r="TX1878" s="23"/>
      <c r="TY1878" s="23"/>
      <c r="TZ1878" s="23"/>
      <c r="UA1878" s="23"/>
      <c r="UB1878" s="23"/>
      <c r="UC1878" s="23"/>
      <c r="UD1878" s="23"/>
      <c r="UE1878" s="23"/>
      <c r="UF1878" s="23"/>
      <c r="UG1878" s="23"/>
      <c r="UH1878" s="23"/>
      <c r="UI1878" s="23"/>
      <c r="UJ1878" s="23"/>
      <c r="UK1878" s="23"/>
      <c r="UL1878" s="23"/>
      <c r="UM1878" s="23"/>
      <c r="UN1878" s="23"/>
      <c r="UO1878" s="23"/>
      <c r="UP1878" s="23"/>
      <c r="UQ1878" s="23"/>
      <c r="UR1878" s="23"/>
      <c r="US1878" s="23"/>
      <c r="UT1878" s="23"/>
      <c r="UU1878" s="23"/>
      <c r="UV1878" s="23"/>
      <c r="UW1878" s="23"/>
      <c r="UX1878" s="23"/>
      <c r="UY1878" s="23"/>
      <c r="UZ1878" s="23"/>
      <c r="VA1878" s="23"/>
      <c r="VB1878" s="23"/>
      <c r="VC1878" s="23"/>
      <c r="VD1878" s="23"/>
      <c r="VE1878" s="23"/>
      <c r="VF1878" s="23"/>
      <c r="VG1878" s="23"/>
      <c r="VH1878" s="23"/>
      <c r="VI1878" s="23"/>
      <c r="VJ1878" s="23"/>
      <c r="VK1878" s="23"/>
      <c r="VL1878" s="23"/>
      <c r="VM1878" s="23"/>
      <c r="VN1878" s="23"/>
      <c r="VO1878" s="23"/>
      <c r="VP1878" s="23"/>
      <c r="VQ1878" s="23"/>
      <c r="VR1878" s="23"/>
      <c r="VS1878" s="23"/>
      <c r="VT1878" s="23"/>
      <c r="VU1878" s="23"/>
      <c r="VV1878" s="23"/>
      <c r="VW1878" s="23"/>
      <c r="VX1878" s="23"/>
      <c r="VY1878" s="23"/>
      <c r="VZ1878" s="23"/>
      <c r="WA1878" s="23"/>
      <c r="WB1878" s="23"/>
      <c r="WC1878" s="23"/>
      <c r="WD1878" s="23"/>
      <c r="WE1878" s="23"/>
      <c r="WF1878" s="23"/>
      <c r="WG1878" s="23"/>
      <c r="WH1878" s="23"/>
      <c r="WI1878" s="23"/>
      <c r="WJ1878" s="23"/>
      <c r="WK1878" s="23"/>
      <c r="WL1878" s="23"/>
      <c r="WM1878" s="23"/>
      <c r="WN1878" s="23"/>
      <c r="WO1878" s="23"/>
      <c r="WP1878" s="23"/>
      <c r="WQ1878" s="23"/>
      <c r="WR1878" s="23"/>
      <c r="WS1878" s="23"/>
      <c r="WT1878" s="23"/>
      <c r="WU1878" s="23"/>
      <c r="WV1878" s="23"/>
      <c r="WW1878" s="23"/>
      <c r="WX1878" s="23"/>
      <c r="WY1878" s="23"/>
      <c r="WZ1878" s="23"/>
      <c r="XA1878" s="23"/>
      <c r="XB1878" s="23"/>
      <c r="XC1878" s="23"/>
      <c r="XD1878" s="23"/>
      <c r="XE1878" s="23"/>
      <c r="XF1878" s="23"/>
      <c r="XG1878" s="23"/>
      <c r="XH1878" s="23"/>
      <c r="XI1878" s="23"/>
      <c r="XJ1878" s="23"/>
      <c r="XK1878" s="23"/>
      <c r="XL1878" s="23"/>
      <c r="XM1878" s="23"/>
      <c r="XN1878" s="23"/>
      <c r="XO1878" s="23"/>
      <c r="XP1878" s="23"/>
      <c r="XQ1878" s="23"/>
      <c r="XR1878" s="23"/>
      <c r="XS1878" s="23"/>
      <c r="XT1878" s="23"/>
      <c r="XU1878" s="23"/>
      <c r="XV1878" s="23"/>
      <c r="XW1878" s="23"/>
      <c r="XX1878" s="23"/>
      <c r="XY1878" s="23"/>
      <c r="XZ1878" s="23"/>
      <c r="YA1878" s="23"/>
      <c r="YB1878" s="23"/>
      <c r="YC1878" s="23"/>
      <c r="YD1878" s="23"/>
      <c r="YE1878" s="23"/>
      <c r="YF1878" s="23"/>
      <c r="YG1878" s="23"/>
      <c r="YH1878" s="23"/>
      <c r="YI1878" s="23"/>
      <c r="YJ1878" s="23"/>
      <c r="YK1878" s="23"/>
      <c r="YL1878" s="23"/>
      <c r="YM1878" s="23"/>
      <c r="YN1878" s="23"/>
      <c r="YO1878" s="23"/>
      <c r="YP1878" s="23"/>
      <c r="YQ1878" s="23"/>
      <c r="YR1878" s="23"/>
      <c r="YS1878" s="23"/>
      <c r="YT1878" s="23"/>
      <c r="YU1878" s="23"/>
      <c r="YV1878" s="23"/>
      <c r="YW1878" s="23"/>
      <c r="YX1878" s="23"/>
      <c r="YY1878" s="23"/>
      <c r="YZ1878" s="23"/>
      <c r="ZA1878" s="23"/>
      <c r="ZB1878" s="23"/>
      <c r="ZC1878" s="23"/>
      <c r="ZD1878" s="23"/>
      <c r="ZE1878" s="23"/>
      <c r="ZF1878" s="23"/>
      <c r="ZG1878" s="23"/>
      <c r="ZH1878" s="23"/>
      <c r="ZI1878" s="23"/>
      <c r="ZJ1878" s="23"/>
      <c r="ZK1878" s="23"/>
      <c r="ZL1878" s="23"/>
      <c r="ZM1878" s="23"/>
      <c r="ZN1878" s="23"/>
      <c r="ZO1878" s="23"/>
      <c r="ZP1878" s="23"/>
      <c r="ZQ1878" s="23"/>
      <c r="ZR1878" s="23"/>
      <c r="ZS1878" s="23"/>
      <c r="ZT1878" s="23"/>
      <c r="ZU1878" s="23"/>
      <c r="ZV1878" s="23"/>
      <c r="ZW1878" s="23"/>
      <c r="ZX1878" s="23"/>
      <c r="ZY1878" s="23"/>
      <c r="ZZ1878" s="23"/>
      <c r="AAA1878" s="23"/>
      <c r="AAB1878" s="23"/>
      <c r="AAC1878" s="23"/>
      <c r="AAD1878" s="23"/>
      <c r="AAE1878" s="23"/>
      <c r="AAF1878" s="23"/>
      <c r="AAG1878" s="23"/>
      <c r="AAH1878" s="23"/>
      <c r="AAI1878" s="23"/>
      <c r="AAJ1878" s="23"/>
      <c r="AAK1878" s="23"/>
      <c r="AAL1878" s="23"/>
      <c r="AAM1878" s="23"/>
      <c r="AAN1878" s="23"/>
      <c r="AAO1878" s="23"/>
      <c r="AAP1878" s="23"/>
      <c r="AAQ1878" s="23"/>
      <c r="AAR1878" s="23"/>
      <c r="AAS1878" s="23"/>
      <c r="AAT1878" s="23"/>
      <c r="AAU1878" s="23"/>
      <c r="AAV1878" s="23"/>
      <c r="AAW1878" s="23"/>
      <c r="AAX1878" s="23"/>
      <c r="AAY1878" s="23"/>
      <c r="AAZ1878" s="23"/>
      <c r="ABA1878" s="23"/>
      <c r="ABB1878" s="23"/>
      <c r="ABC1878" s="23"/>
      <c r="ABD1878" s="23"/>
      <c r="ABE1878" s="23"/>
      <c r="ABF1878" s="23"/>
      <c r="ABG1878" s="23"/>
      <c r="ABH1878" s="23"/>
      <c r="ABI1878" s="23"/>
      <c r="ABJ1878" s="23"/>
      <c r="ABK1878" s="23"/>
      <c r="ABL1878" s="23"/>
      <c r="ABM1878" s="23"/>
      <c r="ABN1878" s="23"/>
      <c r="ABO1878" s="23"/>
      <c r="ABP1878" s="23"/>
      <c r="ABQ1878" s="23"/>
      <c r="ABR1878" s="23"/>
      <c r="ABS1878" s="23"/>
      <c r="ABT1878" s="23"/>
      <c r="ABU1878" s="23"/>
      <c r="ABV1878" s="23"/>
      <c r="ABW1878" s="23"/>
      <c r="ABX1878" s="23"/>
      <c r="ABY1878" s="23"/>
      <c r="ABZ1878" s="23"/>
      <c r="ACA1878" s="23"/>
      <c r="ACB1878" s="23"/>
      <c r="ACC1878" s="23"/>
      <c r="ACD1878" s="23"/>
      <c r="ACE1878" s="23"/>
      <c r="ACF1878" s="23"/>
      <c r="ACG1878" s="23"/>
      <c r="ACH1878" s="23"/>
      <c r="ACI1878" s="23"/>
      <c r="ACJ1878" s="23"/>
      <c r="ACK1878" s="23"/>
      <c r="ACL1878" s="23"/>
      <c r="ACM1878" s="23"/>
      <c r="ACN1878" s="23"/>
      <c r="ACO1878" s="23"/>
      <c r="ACP1878" s="23"/>
      <c r="ACQ1878" s="23"/>
      <c r="ACR1878" s="23"/>
      <c r="ACS1878" s="23"/>
      <c r="ACT1878" s="23"/>
      <c r="ACU1878" s="23"/>
      <c r="ACV1878" s="23"/>
      <c r="ACW1878" s="23"/>
      <c r="ACX1878" s="23"/>
      <c r="ACY1878" s="23"/>
      <c r="ACZ1878" s="23"/>
      <c r="ADA1878" s="23"/>
      <c r="ADB1878" s="23"/>
      <c r="ADC1878" s="23"/>
      <c r="ADD1878" s="23"/>
      <c r="ADE1878" s="23"/>
      <c r="ADF1878" s="23"/>
      <c r="ADG1878" s="23"/>
      <c r="ADH1878" s="23"/>
      <c r="ADI1878" s="23"/>
      <c r="ADJ1878" s="23"/>
      <c r="ADK1878" s="23"/>
      <c r="ADL1878" s="23"/>
      <c r="ADM1878" s="23"/>
      <c r="ADN1878" s="23"/>
      <c r="ADO1878" s="23"/>
      <c r="ADP1878" s="23"/>
      <c r="ADQ1878" s="23"/>
      <c r="ADR1878" s="23"/>
      <c r="ADS1878" s="23"/>
      <c r="ADT1878" s="23"/>
      <c r="ADU1878" s="23"/>
      <c r="ADV1878" s="23"/>
      <c r="ADW1878" s="23"/>
      <c r="ADX1878" s="23"/>
      <c r="ADY1878" s="23"/>
      <c r="ADZ1878" s="23"/>
      <c r="AEA1878" s="23"/>
      <c r="AEB1878" s="23"/>
      <c r="AEC1878" s="23"/>
      <c r="AED1878" s="23"/>
      <c r="AEE1878" s="23"/>
      <c r="AEF1878" s="23"/>
      <c r="AEG1878" s="23"/>
      <c r="AEH1878" s="23"/>
      <c r="AEI1878" s="23"/>
      <c r="AEJ1878" s="23"/>
      <c r="AEK1878" s="23"/>
      <c r="AEL1878" s="23"/>
      <c r="AEM1878" s="23"/>
      <c r="AEN1878" s="23"/>
      <c r="AEO1878" s="23"/>
      <c r="AEP1878" s="23"/>
      <c r="AEQ1878" s="23"/>
      <c r="AER1878" s="23"/>
      <c r="AES1878" s="23"/>
      <c r="AET1878" s="23"/>
      <c r="AEU1878" s="23"/>
      <c r="AEV1878" s="23"/>
      <c r="AEW1878" s="23"/>
      <c r="AEX1878" s="23"/>
      <c r="AEY1878" s="23"/>
      <c r="AEZ1878" s="23"/>
      <c r="AFA1878" s="23"/>
      <c r="AFB1878" s="23"/>
      <c r="AFC1878" s="23"/>
      <c r="AFD1878" s="23"/>
      <c r="AFE1878" s="23"/>
      <c r="AFF1878" s="23"/>
      <c r="AFG1878" s="23"/>
      <c r="AFH1878" s="23"/>
      <c r="AFI1878" s="23"/>
      <c r="AFJ1878" s="23"/>
      <c r="AFK1878" s="23"/>
      <c r="AFL1878" s="23"/>
      <c r="AFM1878" s="23"/>
      <c r="AFN1878" s="23"/>
      <c r="AFO1878" s="23"/>
      <c r="AFP1878" s="23"/>
      <c r="AFQ1878" s="23"/>
      <c r="AFR1878" s="23"/>
      <c r="AFS1878" s="23"/>
      <c r="AFT1878" s="23"/>
      <c r="AFU1878" s="23"/>
      <c r="AFV1878" s="23"/>
      <c r="AFW1878" s="23"/>
      <c r="AFX1878" s="23"/>
      <c r="AFY1878" s="23"/>
      <c r="AFZ1878" s="23"/>
      <c r="AGA1878" s="23"/>
      <c r="AGB1878" s="23"/>
      <c r="AGC1878" s="23"/>
      <c r="AGD1878" s="23"/>
      <c r="AGE1878" s="23"/>
      <c r="AGF1878" s="23"/>
      <c r="AGG1878" s="23"/>
      <c r="AGH1878" s="23"/>
      <c r="AGI1878" s="23"/>
      <c r="AGJ1878" s="23"/>
      <c r="AGK1878" s="23"/>
      <c r="AGL1878" s="23"/>
      <c r="AGM1878" s="23"/>
      <c r="AGN1878" s="23"/>
      <c r="AGO1878" s="23"/>
      <c r="AGP1878" s="23"/>
      <c r="AGQ1878" s="23"/>
      <c r="AGR1878" s="23"/>
      <c r="AGS1878" s="23"/>
      <c r="AGT1878" s="23"/>
      <c r="AGU1878" s="23"/>
      <c r="AGV1878" s="23"/>
      <c r="AGW1878" s="23"/>
      <c r="AGX1878" s="23"/>
      <c r="AGY1878" s="23"/>
      <c r="AGZ1878" s="23"/>
      <c r="AHA1878" s="23"/>
      <c r="AHB1878" s="23"/>
      <c r="AHC1878" s="23"/>
      <c r="AHD1878" s="23"/>
      <c r="AHE1878" s="23"/>
      <c r="AHF1878" s="23"/>
      <c r="AHG1878" s="23"/>
      <c r="AHH1878" s="23"/>
      <c r="AHI1878" s="23"/>
      <c r="AHJ1878" s="23"/>
      <c r="AHK1878" s="23"/>
      <c r="AHL1878" s="23"/>
      <c r="AHM1878" s="23"/>
      <c r="AHN1878" s="23"/>
      <c r="AHO1878" s="23"/>
      <c r="AHP1878" s="23"/>
      <c r="AHQ1878" s="23"/>
      <c r="AHR1878" s="23"/>
      <c r="AHS1878" s="23"/>
      <c r="AHT1878" s="23"/>
      <c r="AHU1878" s="23"/>
      <c r="AHV1878" s="23"/>
      <c r="AHW1878" s="23"/>
      <c r="AHX1878" s="23"/>
      <c r="AHY1878" s="23"/>
      <c r="AHZ1878" s="23"/>
      <c r="AIA1878" s="23"/>
      <c r="AIB1878" s="23"/>
      <c r="AIC1878" s="23"/>
      <c r="AID1878" s="23"/>
      <c r="AIE1878" s="23"/>
      <c r="AIF1878" s="23"/>
      <c r="AIG1878" s="23"/>
      <c r="AIH1878" s="23"/>
      <c r="AII1878" s="23"/>
      <c r="AIJ1878" s="23"/>
      <c r="AIK1878" s="23"/>
      <c r="AIL1878" s="23"/>
      <c r="AIM1878" s="23"/>
      <c r="AIN1878" s="23"/>
      <c r="AIO1878" s="23"/>
      <c r="AIP1878" s="23"/>
      <c r="AIQ1878" s="23"/>
      <c r="AIR1878" s="23"/>
      <c r="AIS1878" s="23"/>
      <c r="AIT1878" s="23"/>
      <c r="AIU1878" s="23"/>
      <c r="AIV1878" s="23"/>
      <c r="AIW1878" s="23"/>
      <c r="AIX1878" s="23"/>
      <c r="AIY1878" s="23"/>
      <c r="AIZ1878" s="23"/>
      <c r="AJA1878" s="23"/>
      <c r="AJB1878" s="23"/>
      <c r="AJC1878" s="23"/>
      <c r="AJD1878" s="23"/>
      <c r="AJE1878" s="23"/>
      <c r="AJF1878" s="23"/>
      <c r="AJG1878" s="23"/>
      <c r="AJH1878" s="23"/>
      <c r="AJI1878" s="23"/>
      <c r="AJJ1878" s="23"/>
      <c r="AJK1878" s="23"/>
      <c r="AJL1878" s="23"/>
      <c r="AJM1878" s="23"/>
      <c r="AJN1878" s="23"/>
      <c r="AJO1878" s="23"/>
      <c r="AJP1878" s="23"/>
      <c r="AJQ1878" s="23"/>
      <c r="AJR1878" s="23"/>
      <c r="AJS1878" s="23"/>
      <c r="AJT1878" s="23"/>
      <c r="AJU1878" s="23"/>
      <c r="AJV1878" s="23"/>
      <c r="AJW1878" s="23"/>
      <c r="AJX1878" s="23"/>
      <c r="AJY1878" s="23"/>
      <c r="AJZ1878" s="23"/>
      <c r="AKA1878" s="23"/>
      <c r="AKB1878" s="23"/>
      <c r="AKC1878" s="23"/>
      <c r="AKD1878" s="23"/>
      <c r="AKE1878" s="23"/>
      <c r="AKF1878" s="23"/>
      <c r="AKG1878" s="23"/>
      <c r="AKH1878" s="23"/>
      <c r="AKI1878" s="23"/>
      <c r="AKJ1878" s="23"/>
      <c r="AKK1878" s="23"/>
      <c r="AKL1878" s="23"/>
      <c r="AKM1878" s="23"/>
      <c r="AKN1878" s="23"/>
      <c r="AKO1878" s="23"/>
      <c r="AKP1878" s="23"/>
      <c r="AKQ1878" s="23"/>
      <c r="AKR1878" s="23"/>
      <c r="AKS1878" s="23"/>
      <c r="AKT1878" s="23"/>
      <c r="AKU1878" s="23"/>
      <c r="AKV1878" s="23"/>
      <c r="AKW1878" s="23"/>
      <c r="AKX1878" s="23"/>
      <c r="AKY1878" s="23"/>
      <c r="AKZ1878" s="23"/>
      <c r="ALA1878" s="23"/>
      <c r="ALB1878" s="23"/>
      <c r="ALC1878" s="23"/>
      <c r="ALD1878" s="23"/>
      <c r="ALE1878" s="23"/>
      <c r="ALF1878" s="23"/>
      <c r="ALG1878" s="23"/>
      <c r="ALH1878" s="23"/>
      <c r="ALI1878" s="23"/>
      <c r="ALJ1878" s="23"/>
      <c r="ALK1878" s="23"/>
      <c r="ALL1878" s="23"/>
      <c r="ALM1878" s="23"/>
      <c r="ALN1878" s="23"/>
      <c r="ALO1878" s="23"/>
      <c r="ALP1878" s="23"/>
      <c r="ALQ1878" s="23"/>
      <c r="ALR1878" s="23"/>
      <c r="ALS1878" s="23"/>
      <c r="ALT1878" s="23"/>
      <c r="ALU1878" s="23"/>
      <c r="ALV1878" s="23"/>
      <c r="ALW1878" s="23"/>
      <c r="ALX1878" s="23"/>
      <c r="ALY1878" s="23"/>
      <c r="ALZ1878" s="23"/>
      <c r="AMA1878" s="23"/>
      <c r="AMB1878" s="23"/>
      <c r="AMC1878" s="23"/>
      <c r="AMD1878" s="23"/>
      <c r="AME1878" s="23"/>
      <c r="AMF1878" s="23"/>
      <c r="AMG1878" s="23"/>
      <c r="AMH1878" s="23"/>
      <c r="AMI1878" s="23"/>
      <c r="AMJ1878" s="23"/>
      <c r="AMK1878" s="23"/>
      <c r="AML1878" s="23"/>
      <c r="AMM1878" s="23"/>
      <c r="AMN1878" s="23"/>
      <c r="AMO1878" s="23"/>
      <c r="AMP1878" s="23"/>
      <c r="AMQ1878" s="23"/>
      <c r="AMR1878" s="23"/>
      <c r="AMS1878" s="23"/>
      <c r="AMT1878" s="23"/>
      <c r="AMU1878" s="23"/>
      <c r="AMV1878" s="23"/>
      <c r="AMW1878" s="23"/>
      <c r="AMX1878" s="23"/>
      <c r="AMY1878" s="23"/>
      <c r="AMZ1878" s="23"/>
      <c r="ANA1878" s="23"/>
      <c r="ANB1878" s="23"/>
      <c r="ANC1878" s="23"/>
      <c r="AND1878" s="23"/>
      <c r="ANE1878" s="23"/>
      <c r="ANF1878" s="23"/>
      <c r="ANG1878" s="23"/>
      <c r="ANH1878" s="23"/>
      <c r="ANI1878" s="23"/>
      <c r="ANJ1878" s="23"/>
      <c r="ANK1878" s="23"/>
      <c r="ANL1878" s="23"/>
      <c r="ANM1878" s="23"/>
      <c r="ANN1878" s="23"/>
      <c r="ANO1878" s="23"/>
      <c r="ANP1878" s="23"/>
      <c r="ANQ1878" s="23"/>
      <c r="ANR1878" s="23"/>
      <c r="ANS1878" s="23"/>
      <c r="ANT1878" s="23"/>
      <c r="ANU1878" s="23"/>
      <c r="ANV1878" s="23"/>
      <c r="ANW1878" s="23"/>
      <c r="ANX1878" s="23"/>
      <c r="ANY1878" s="23"/>
      <c r="ANZ1878" s="23"/>
      <c r="AOA1878" s="23"/>
      <c r="AOB1878" s="23"/>
      <c r="AOC1878" s="23"/>
      <c r="AOD1878" s="23"/>
      <c r="AOE1878" s="23"/>
      <c r="AOF1878" s="23"/>
      <c r="AOG1878" s="23"/>
      <c r="AOH1878" s="23"/>
      <c r="AOI1878" s="23"/>
      <c r="AOJ1878" s="23"/>
      <c r="AOK1878" s="23"/>
      <c r="AOL1878" s="23"/>
      <c r="AOM1878" s="23"/>
      <c r="AON1878" s="23"/>
      <c r="AOO1878" s="23"/>
      <c r="AOP1878" s="23"/>
      <c r="AOQ1878" s="23"/>
      <c r="AOR1878" s="23"/>
      <c r="AOS1878" s="23"/>
      <c r="AOT1878" s="23"/>
      <c r="AOU1878" s="23"/>
      <c r="AOV1878" s="23"/>
      <c r="AOW1878" s="23"/>
      <c r="AOX1878" s="23"/>
      <c r="AOY1878" s="23"/>
      <c r="AOZ1878" s="23"/>
      <c r="APA1878" s="23"/>
      <c r="APB1878" s="23"/>
      <c r="APC1878" s="23"/>
      <c r="APD1878" s="23"/>
      <c r="APE1878" s="23"/>
      <c r="APF1878" s="23"/>
      <c r="APG1878" s="23"/>
      <c r="APH1878" s="23"/>
      <c r="API1878" s="23"/>
      <c r="APJ1878" s="23"/>
      <c r="APK1878" s="23"/>
      <c r="APL1878" s="23"/>
      <c r="APM1878" s="23"/>
      <c r="APN1878" s="23"/>
      <c r="APO1878" s="23"/>
      <c r="APP1878" s="23"/>
      <c r="APQ1878" s="23"/>
      <c r="APR1878" s="23"/>
      <c r="APS1878" s="23"/>
      <c r="APT1878" s="23"/>
      <c r="APU1878" s="23"/>
      <c r="APV1878" s="23"/>
      <c r="APW1878" s="23"/>
      <c r="APX1878" s="23"/>
      <c r="APY1878" s="23"/>
      <c r="APZ1878" s="23"/>
      <c r="AQA1878" s="23"/>
      <c r="AQB1878" s="23"/>
      <c r="AQC1878" s="23"/>
      <c r="AQD1878" s="23"/>
      <c r="AQE1878" s="23"/>
      <c r="AQF1878" s="23"/>
      <c r="AQG1878" s="23"/>
      <c r="AQH1878" s="23"/>
      <c r="AQI1878" s="23"/>
      <c r="AQJ1878" s="23"/>
      <c r="AQK1878" s="23"/>
      <c r="AQL1878" s="23"/>
      <c r="AQM1878" s="23"/>
      <c r="AQN1878" s="23"/>
      <c r="AQO1878" s="23"/>
      <c r="AQP1878" s="23"/>
      <c r="AQQ1878" s="23"/>
      <c r="AQR1878" s="23"/>
      <c r="AQS1878" s="23"/>
      <c r="AQT1878" s="23"/>
      <c r="AQU1878" s="23"/>
      <c r="AQV1878" s="23"/>
      <c r="AQW1878" s="23"/>
      <c r="AQX1878" s="23"/>
      <c r="AQY1878" s="23"/>
      <c r="AQZ1878" s="23"/>
      <c r="ARA1878" s="23"/>
      <c r="ARB1878" s="23"/>
      <c r="ARC1878" s="23"/>
      <c r="ARD1878" s="23"/>
      <c r="ARE1878" s="23"/>
      <c r="ARF1878" s="23"/>
      <c r="ARG1878" s="23"/>
      <c r="ARH1878" s="23"/>
      <c r="ARI1878" s="23"/>
      <c r="ARJ1878" s="23"/>
      <c r="ARK1878" s="23"/>
      <c r="ARL1878" s="23"/>
      <c r="ARM1878" s="23"/>
      <c r="ARN1878" s="23"/>
      <c r="ARO1878" s="23"/>
      <c r="ARP1878" s="23"/>
      <c r="ARQ1878" s="23"/>
      <c r="ARR1878" s="23"/>
      <c r="ARS1878" s="23"/>
      <c r="ART1878" s="23"/>
      <c r="ARU1878" s="23"/>
      <c r="ARV1878" s="23"/>
      <c r="ARW1878" s="23"/>
      <c r="ARX1878" s="23"/>
      <c r="ARY1878" s="23"/>
      <c r="ARZ1878" s="23"/>
      <c r="ASA1878" s="23"/>
      <c r="ASB1878" s="23"/>
      <c r="ASC1878" s="23"/>
      <c r="ASD1878" s="23"/>
      <c r="ASE1878" s="23"/>
      <c r="ASF1878" s="23"/>
      <c r="ASG1878" s="23"/>
      <c r="ASH1878" s="23"/>
      <c r="ASI1878" s="23"/>
      <c r="ASJ1878" s="23"/>
      <c r="ASK1878" s="23"/>
      <c r="ASL1878" s="23"/>
      <c r="ASM1878" s="23"/>
      <c r="ASN1878" s="23"/>
      <c r="ASO1878" s="23"/>
      <c r="ASP1878" s="23"/>
      <c r="ASQ1878" s="23"/>
      <c r="ASR1878" s="23"/>
      <c r="ASS1878" s="23"/>
      <c r="AST1878" s="23"/>
      <c r="ASU1878" s="23"/>
      <c r="ASV1878" s="23"/>
      <c r="ASW1878" s="23"/>
      <c r="ASX1878" s="23"/>
      <c r="ASY1878" s="23"/>
      <c r="ASZ1878" s="23"/>
      <c r="ATA1878" s="23"/>
      <c r="ATB1878" s="23"/>
      <c r="ATC1878" s="23"/>
      <c r="ATD1878" s="23"/>
      <c r="ATE1878" s="23"/>
      <c r="ATF1878" s="23"/>
      <c r="ATG1878" s="23"/>
      <c r="ATH1878" s="23"/>
      <c r="ATI1878" s="23"/>
      <c r="ATJ1878" s="23"/>
      <c r="ATK1878" s="23"/>
      <c r="ATL1878" s="23"/>
      <c r="ATM1878" s="23"/>
      <c r="ATN1878" s="23"/>
      <c r="ATO1878" s="23"/>
      <c r="ATP1878" s="23"/>
      <c r="ATQ1878" s="23"/>
      <c r="ATR1878" s="23"/>
      <c r="ATS1878" s="23"/>
      <c r="ATT1878" s="23"/>
      <c r="ATU1878" s="23"/>
      <c r="ATV1878" s="23"/>
      <c r="ATW1878" s="23"/>
      <c r="ATX1878" s="23"/>
      <c r="ATY1878" s="23"/>
      <c r="ATZ1878" s="23"/>
      <c r="AUA1878" s="23"/>
      <c r="AUB1878" s="23"/>
      <c r="AUC1878" s="23"/>
      <c r="AUD1878" s="23"/>
      <c r="AUE1878" s="23"/>
      <c r="AUF1878" s="23"/>
      <c r="AUG1878" s="23"/>
      <c r="AUH1878" s="23"/>
      <c r="AUI1878" s="23"/>
      <c r="AUJ1878" s="23"/>
      <c r="AUK1878" s="23"/>
      <c r="AUL1878" s="23"/>
      <c r="AUM1878" s="23"/>
      <c r="AUN1878" s="23"/>
      <c r="AUO1878" s="23"/>
      <c r="AUP1878" s="23"/>
      <c r="AUQ1878" s="23"/>
      <c r="AUR1878" s="23"/>
      <c r="AUS1878" s="23"/>
      <c r="AUT1878" s="23"/>
      <c r="AUU1878" s="23"/>
      <c r="AUV1878" s="23"/>
      <c r="AUW1878" s="23"/>
      <c r="AUX1878" s="23"/>
      <c r="AUY1878" s="23"/>
      <c r="AUZ1878" s="23"/>
      <c r="AVA1878" s="23"/>
      <c r="AVB1878" s="23"/>
      <c r="AVC1878" s="23"/>
      <c r="AVD1878" s="23"/>
      <c r="AVE1878" s="23"/>
      <c r="AVF1878" s="23"/>
      <c r="AVG1878" s="23"/>
      <c r="AVH1878" s="23"/>
      <c r="AVI1878" s="23"/>
      <c r="AVJ1878" s="23"/>
      <c r="AVK1878" s="23"/>
      <c r="AVL1878" s="23"/>
      <c r="AVM1878" s="23"/>
      <c r="AVN1878" s="23"/>
      <c r="AVO1878" s="23"/>
      <c r="AVP1878" s="23"/>
      <c r="AVQ1878" s="23"/>
      <c r="AVR1878" s="23"/>
      <c r="AVS1878" s="23"/>
      <c r="AVT1878" s="23"/>
      <c r="AVU1878" s="23"/>
      <c r="AVV1878" s="23"/>
      <c r="AVW1878" s="23"/>
      <c r="AVX1878" s="23"/>
      <c r="AVY1878" s="23"/>
      <c r="AVZ1878" s="23"/>
      <c r="AWA1878" s="23"/>
      <c r="AWB1878" s="23"/>
      <c r="AWC1878" s="23"/>
      <c r="AWD1878" s="23"/>
      <c r="AWE1878" s="23"/>
      <c r="AWF1878" s="23"/>
      <c r="AWG1878" s="23"/>
      <c r="AWH1878" s="23"/>
      <c r="AWI1878" s="23"/>
      <c r="AWJ1878" s="23"/>
      <c r="AWK1878" s="23"/>
      <c r="AWL1878" s="23"/>
      <c r="AWM1878" s="23"/>
      <c r="AWN1878" s="23"/>
      <c r="AWO1878" s="23"/>
      <c r="AWP1878" s="23"/>
      <c r="AWQ1878" s="23"/>
      <c r="AWR1878" s="23"/>
      <c r="AWS1878" s="23"/>
      <c r="AWT1878" s="23"/>
      <c r="AWU1878" s="23"/>
      <c r="AWV1878" s="23"/>
      <c r="AWW1878" s="23"/>
      <c r="AWX1878" s="23"/>
      <c r="AWY1878" s="23"/>
      <c r="AWZ1878" s="23"/>
      <c r="AXA1878" s="23"/>
      <c r="AXB1878" s="23"/>
      <c r="AXC1878" s="23"/>
      <c r="AXD1878" s="23"/>
      <c r="AXE1878" s="23"/>
      <c r="AXF1878" s="23"/>
      <c r="AXG1878" s="23"/>
      <c r="AXH1878" s="23"/>
      <c r="AXI1878" s="23"/>
      <c r="AXJ1878" s="23"/>
      <c r="AXK1878" s="23"/>
      <c r="AXL1878" s="23"/>
      <c r="AXM1878" s="23"/>
      <c r="AXN1878" s="23"/>
      <c r="AXO1878" s="23"/>
      <c r="AXP1878" s="23"/>
      <c r="AXQ1878" s="23"/>
      <c r="AXR1878" s="23"/>
      <c r="AXS1878" s="23"/>
      <c r="AXT1878" s="23"/>
      <c r="AXU1878" s="23"/>
      <c r="AXV1878" s="23"/>
      <c r="AXW1878" s="23"/>
      <c r="AXX1878" s="23"/>
      <c r="AXY1878" s="23"/>
      <c r="AXZ1878" s="23"/>
      <c r="AYA1878" s="23"/>
      <c r="AYB1878" s="23"/>
      <c r="AYC1878" s="23"/>
      <c r="AYD1878" s="23"/>
      <c r="AYE1878" s="23"/>
      <c r="AYF1878" s="23"/>
      <c r="AYG1878" s="23"/>
      <c r="AYH1878" s="23"/>
      <c r="AYI1878" s="23"/>
      <c r="AYJ1878" s="23"/>
      <c r="AYK1878" s="23"/>
      <c r="AYL1878" s="23"/>
      <c r="AYM1878" s="23"/>
      <c r="AYN1878" s="23"/>
      <c r="AYO1878" s="23"/>
      <c r="AYP1878" s="23"/>
      <c r="AYQ1878" s="23"/>
      <c r="AYR1878" s="23"/>
      <c r="AYS1878" s="23"/>
      <c r="AYT1878" s="23"/>
      <c r="AYU1878" s="23"/>
      <c r="AYV1878" s="23"/>
      <c r="AYW1878" s="23"/>
      <c r="AYX1878" s="23"/>
      <c r="AYY1878" s="23"/>
      <c r="AYZ1878" s="23"/>
      <c r="AZA1878" s="23"/>
      <c r="AZB1878" s="23"/>
      <c r="AZC1878" s="23"/>
      <c r="AZD1878" s="23"/>
      <c r="AZE1878" s="23"/>
      <c r="AZF1878" s="23"/>
      <c r="AZG1878" s="23"/>
      <c r="AZH1878" s="23"/>
      <c r="AZI1878" s="23"/>
      <c r="AZJ1878" s="23"/>
      <c r="AZK1878" s="23"/>
      <c r="AZL1878" s="23"/>
      <c r="AZM1878" s="23"/>
      <c r="AZN1878" s="23"/>
      <c r="AZO1878" s="23"/>
      <c r="AZP1878" s="23"/>
      <c r="AZQ1878" s="23"/>
      <c r="AZR1878" s="23"/>
      <c r="AZS1878" s="23"/>
      <c r="AZT1878" s="23"/>
      <c r="AZU1878" s="23"/>
      <c r="AZV1878" s="23"/>
      <c r="AZW1878" s="23"/>
      <c r="AZX1878" s="23"/>
      <c r="AZY1878" s="23"/>
      <c r="AZZ1878" s="23"/>
      <c r="BAA1878" s="23"/>
      <c r="BAB1878" s="23"/>
      <c r="BAC1878" s="23"/>
      <c r="BAD1878" s="23"/>
      <c r="BAE1878" s="23"/>
      <c r="BAF1878" s="23"/>
      <c r="BAG1878" s="23"/>
      <c r="BAH1878" s="23"/>
      <c r="BAI1878" s="23"/>
      <c r="BAJ1878" s="23"/>
      <c r="BAK1878" s="23"/>
      <c r="BAL1878" s="23"/>
      <c r="BAM1878" s="23"/>
      <c r="BAN1878" s="23"/>
      <c r="BAO1878" s="23"/>
      <c r="BAP1878" s="23"/>
      <c r="BAQ1878" s="23"/>
      <c r="BAR1878" s="23"/>
      <c r="BAS1878" s="23"/>
      <c r="BAT1878" s="23"/>
      <c r="BAU1878" s="23"/>
      <c r="BAV1878" s="23"/>
      <c r="BAW1878" s="23"/>
      <c r="BAX1878" s="23"/>
      <c r="BAY1878" s="23"/>
      <c r="BAZ1878" s="23"/>
      <c r="BBA1878" s="23"/>
      <c r="BBB1878" s="23"/>
      <c r="BBC1878" s="23"/>
      <c r="BBD1878" s="23"/>
      <c r="BBE1878" s="23"/>
      <c r="BBF1878" s="23"/>
      <c r="BBG1878" s="23"/>
      <c r="BBH1878" s="23"/>
      <c r="BBI1878" s="23"/>
      <c r="BBJ1878" s="23"/>
      <c r="BBK1878" s="23"/>
      <c r="BBL1878" s="23"/>
      <c r="BBM1878" s="23"/>
      <c r="BBN1878" s="23"/>
      <c r="BBO1878" s="23"/>
      <c r="BBP1878" s="23"/>
      <c r="BBQ1878" s="23"/>
      <c r="BBR1878" s="23"/>
      <c r="BBS1878" s="23"/>
      <c r="BBT1878" s="23"/>
      <c r="BBU1878" s="23"/>
      <c r="BBV1878" s="23"/>
      <c r="BBW1878" s="23"/>
      <c r="BBX1878" s="23"/>
      <c r="BBY1878" s="23"/>
      <c r="BBZ1878" s="23"/>
      <c r="BCA1878" s="23"/>
      <c r="BCB1878" s="23"/>
      <c r="BCC1878" s="23"/>
      <c r="BCD1878" s="23"/>
      <c r="BCE1878" s="23"/>
      <c r="BCF1878" s="23"/>
      <c r="BCG1878" s="23"/>
      <c r="BCH1878" s="23"/>
      <c r="BCI1878" s="23"/>
      <c r="BCJ1878" s="23"/>
      <c r="BCK1878" s="23"/>
      <c r="BCL1878" s="23"/>
      <c r="BCM1878" s="23"/>
      <c r="BCN1878" s="23"/>
      <c r="BCO1878" s="23"/>
      <c r="BCP1878" s="23"/>
      <c r="BCQ1878" s="23"/>
      <c r="BCR1878" s="23"/>
      <c r="BCS1878" s="23"/>
      <c r="BCT1878" s="23"/>
      <c r="BCU1878" s="23"/>
      <c r="BCV1878" s="23"/>
      <c r="BCW1878" s="23"/>
      <c r="BCX1878" s="23"/>
      <c r="BCY1878" s="23"/>
      <c r="BCZ1878" s="23"/>
      <c r="BDA1878" s="23"/>
      <c r="BDB1878" s="23"/>
      <c r="BDC1878" s="23"/>
      <c r="BDD1878" s="23"/>
      <c r="BDE1878" s="23"/>
      <c r="BDF1878" s="23"/>
      <c r="BDG1878" s="23"/>
      <c r="BDH1878" s="23"/>
      <c r="BDI1878" s="23"/>
      <c r="BDJ1878" s="23"/>
      <c r="BDK1878" s="23"/>
      <c r="BDL1878" s="23"/>
      <c r="BDM1878" s="23"/>
      <c r="BDN1878" s="23"/>
      <c r="BDO1878" s="23"/>
      <c r="BDP1878" s="23"/>
      <c r="BDQ1878" s="23"/>
      <c r="BDR1878" s="23"/>
      <c r="BDS1878" s="23"/>
      <c r="BDT1878" s="23"/>
      <c r="BDU1878" s="23"/>
      <c r="BDV1878" s="23"/>
      <c r="BDW1878" s="23"/>
      <c r="BDX1878" s="23"/>
      <c r="BDY1878" s="23"/>
      <c r="BDZ1878" s="23"/>
      <c r="BEA1878" s="23"/>
      <c r="BEB1878" s="23"/>
      <c r="BEC1878" s="23"/>
      <c r="BED1878" s="23"/>
      <c r="BEE1878" s="23"/>
      <c r="BEF1878" s="23"/>
      <c r="BEG1878" s="23"/>
      <c r="BEH1878" s="23"/>
      <c r="BEI1878" s="23"/>
      <c r="BEJ1878" s="23"/>
      <c r="BEK1878" s="23"/>
      <c r="BEL1878" s="23"/>
      <c r="BEM1878" s="23"/>
      <c r="BEN1878" s="23"/>
      <c r="BEO1878" s="23"/>
      <c r="BEP1878" s="23"/>
      <c r="BEQ1878" s="23"/>
      <c r="BER1878" s="23"/>
      <c r="BES1878" s="23"/>
      <c r="BET1878" s="23"/>
      <c r="BEU1878" s="23"/>
      <c r="BEV1878" s="23"/>
      <c r="BEW1878" s="23"/>
      <c r="BEX1878" s="23"/>
      <c r="BEY1878" s="23"/>
      <c r="BEZ1878" s="23"/>
      <c r="BFA1878" s="23"/>
      <c r="BFB1878" s="23"/>
      <c r="BFC1878" s="23"/>
      <c r="BFD1878" s="23"/>
      <c r="BFE1878" s="23"/>
      <c r="BFF1878" s="23"/>
      <c r="BFG1878" s="23"/>
      <c r="BFH1878" s="23"/>
      <c r="BFI1878" s="23"/>
      <c r="BFJ1878" s="23"/>
      <c r="BFK1878" s="23"/>
      <c r="BFL1878" s="23"/>
      <c r="BFM1878" s="23"/>
      <c r="BFN1878" s="23"/>
      <c r="BFO1878" s="23"/>
      <c r="BFP1878" s="23"/>
      <c r="BFQ1878" s="23"/>
      <c r="BFR1878" s="23"/>
      <c r="BFS1878" s="23"/>
      <c r="BFT1878" s="23"/>
      <c r="BFU1878" s="23"/>
      <c r="BFV1878" s="23"/>
      <c r="BFW1878" s="23"/>
      <c r="BFX1878" s="23"/>
      <c r="BFY1878" s="23"/>
      <c r="BFZ1878" s="23"/>
      <c r="BGA1878" s="23"/>
      <c r="BGB1878" s="23"/>
      <c r="BGC1878" s="23"/>
      <c r="BGD1878" s="23"/>
      <c r="BGE1878" s="23"/>
      <c r="BGF1878" s="23"/>
      <c r="BGG1878" s="23"/>
      <c r="BGH1878" s="23"/>
      <c r="BGI1878" s="23"/>
      <c r="BGJ1878" s="23"/>
      <c r="BGK1878" s="23"/>
      <c r="BGL1878" s="23"/>
      <c r="BGM1878" s="23"/>
      <c r="BGN1878" s="23"/>
      <c r="BGO1878" s="23"/>
      <c r="BGP1878" s="23"/>
      <c r="BGQ1878" s="23"/>
      <c r="BGR1878" s="23"/>
      <c r="BGS1878" s="23"/>
      <c r="BGT1878" s="23"/>
      <c r="BGU1878" s="23"/>
      <c r="BGV1878" s="23"/>
      <c r="BGW1878" s="23"/>
      <c r="BGX1878" s="23"/>
      <c r="BGY1878" s="23"/>
      <c r="BGZ1878" s="23"/>
      <c r="BHA1878" s="23"/>
      <c r="BHB1878" s="23"/>
      <c r="BHC1878" s="23"/>
      <c r="BHD1878" s="23"/>
      <c r="BHE1878" s="23"/>
      <c r="BHF1878" s="23"/>
      <c r="BHG1878" s="23"/>
      <c r="BHH1878" s="23"/>
      <c r="BHI1878" s="23"/>
      <c r="BHJ1878" s="23"/>
      <c r="BHK1878" s="23"/>
      <c r="BHL1878" s="23"/>
      <c r="BHM1878" s="23"/>
      <c r="BHN1878" s="23"/>
      <c r="BHO1878" s="23"/>
      <c r="BHP1878" s="23"/>
      <c r="BHQ1878" s="23"/>
      <c r="BHR1878" s="23"/>
      <c r="BHS1878" s="23"/>
      <c r="BHT1878" s="23"/>
      <c r="BHU1878" s="23"/>
      <c r="BHV1878" s="23"/>
      <c r="BHW1878" s="23"/>
      <c r="BHX1878" s="23"/>
      <c r="BHY1878" s="23"/>
      <c r="BHZ1878" s="23"/>
      <c r="BIA1878" s="23"/>
      <c r="BIB1878" s="23"/>
      <c r="BIC1878" s="23"/>
      <c r="BID1878" s="23"/>
      <c r="BIE1878" s="23"/>
      <c r="BIF1878" s="23"/>
      <c r="BIG1878" s="23"/>
      <c r="BIH1878" s="23"/>
      <c r="BII1878" s="23"/>
      <c r="BIJ1878" s="23"/>
      <c r="BIK1878" s="23"/>
      <c r="BIL1878" s="23"/>
      <c r="BIM1878" s="23"/>
      <c r="BIN1878" s="23"/>
      <c r="BIO1878" s="23"/>
      <c r="BIP1878" s="23"/>
      <c r="BIQ1878" s="23"/>
      <c r="BIR1878" s="23"/>
      <c r="BIS1878" s="23"/>
      <c r="BIT1878" s="23"/>
      <c r="BIU1878" s="23"/>
      <c r="BIV1878" s="23"/>
      <c r="BIW1878" s="23"/>
      <c r="BIX1878" s="23"/>
      <c r="BIY1878" s="23"/>
      <c r="BIZ1878" s="23"/>
      <c r="BJA1878" s="23"/>
      <c r="BJB1878" s="23"/>
      <c r="BJC1878" s="23"/>
      <c r="BJD1878" s="23"/>
      <c r="BJE1878" s="23"/>
      <c r="BJF1878" s="23"/>
      <c r="BJG1878" s="23"/>
      <c r="BJH1878" s="23"/>
      <c r="BJI1878" s="23"/>
      <c r="BJJ1878" s="23"/>
      <c r="BJK1878" s="23"/>
      <c r="BJL1878" s="23"/>
      <c r="BJM1878" s="23"/>
      <c r="BJN1878" s="23"/>
      <c r="BJO1878" s="23"/>
      <c r="BJP1878" s="23"/>
      <c r="BJQ1878" s="23"/>
      <c r="BJR1878" s="23"/>
      <c r="BJS1878" s="23"/>
      <c r="BJT1878" s="23"/>
      <c r="BJU1878" s="23"/>
      <c r="BJV1878" s="23"/>
      <c r="BJW1878" s="23"/>
      <c r="BJX1878" s="23"/>
      <c r="BJY1878" s="23"/>
      <c r="BJZ1878" s="23"/>
      <c r="BKA1878" s="23"/>
      <c r="BKB1878" s="23"/>
      <c r="BKC1878" s="23"/>
      <c r="BKD1878" s="23"/>
      <c r="BKE1878" s="23"/>
      <c r="BKF1878" s="23"/>
      <c r="BKG1878" s="23"/>
      <c r="BKH1878" s="23"/>
      <c r="BKI1878" s="23"/>
      <c r="BKJ1878" s="23"/>
      <c r="BKK1878" s="23"/>
      <c r="BKL1878" s="23"/>
      <c r="BKM1878" s="23"/>
      <c r="BKN1878" s="23"/>
      <c r="BKO1878" s="23"/>
      <c r="BKP1878" s="23"/>
      <c r="BKQ1878" s="23"/>
      <c r="BKR1878" s="23"/>
      <c r="BKS1878" s="23"/>
      <c r="BKT1878" s="23"/>
      <c r="BKU1878" s="23"/>
      <c r="BKV1878" s="23"/>
      <c r="BKW1878" s="23"/>
      <c r="BKX1878" s="23"/>
      <c r="BKY1878" s="23"/>
      <c r="BKZ1878" s="23"/>
      <c r="BLA1878" s="23"/>
      <c r="BLB1878" s="23"/>
      <c r="BLC1878" s="23"/>
      <c r="BLD1878" s="23"/>
      <c r="BLE1878" s="23"/>
      <c r="BLF1878" s="23"/>
      <c r="BLG1878" s="23"/>
      <c r="BLH1878" s="23"/>
      <c r="BLI1878" s="23"/>
      <c r="BLJ1878" s="23"/>
      <c r="BLK1878" s="23"/>
      <c r="BLL1878" s="23"/>
      <c r="BLM1878" s="23"/>
      <c r="BLN1878" s="23"/>
      <c r="BLO1878" s="23"/>
      <c r="BLP1878" s="23"/>
      <c r="BLQ1878" s="23"/>
      <c r="BLR1878" s="23"/>
      <c r="BLS1878" s="23"/>
      <c r="BLT1878" s="23"/>
      <c r="BLU1878" s="23"/>
      <c r="BLV1878" s="23"/>
      <c r="BLW1878" s="23"/>
      <c r="BLX1878" s="23"/>
      <c r="BLY1878" s="23"/>
      <c r="BLZ1878" s="23"/>
      <c r="BMA1878" s="23"/>
      <c r="BMB1878" s="23"/>
      <c r="BMC1878" s="23"/>
      <c r="BMD1878" s="23"/>
      <c r="BME1878" s="23"/>
      <c r="BMF1878" s="23"/>
      <c r="BMG1878" s="23"/>
      <c r="BMH1878" s="23"/>
      <c r="BMI1878" s="23"/>
      <c r="BMJ1878" s="23"/>
      <c r="BMK1878" s="23"/>
      <c r="BML1878" s="23"/>
      <c r="BMM1878" s="23"/>
      <c r="BMN1878" s="23"/>
      <c r="BMO1878" s="23"/>
      <c r="BMP1878" s="23"/>
      <c r="BMQ1878" s="23"/>
      <c r="BMR1878" s="23"/>
      <c r="BMS1878" s="23"/>
      <c r="BMT1878" s="23"/>
      <c r="BMU1878" s="23"/>
      <c r="BMV1878" s="23"/>
      <c r="BMW1878" s="23"/>
      <c r="BMX1878" s="23"/>
      <c r="BMY1878" s="23"/>
      <c r="BMZ1878" s="23"/>
      <c r="BNA1878" s="23"/>
      <c r="BNB1878" s="23"/>
      <c r="BNC1878" s="23"/>
      <c r="BND1878" s="23"/>
      <c r="BNE1878" s="23"/>
      <c r="BNF1878" s="23"/>
      <c r="BNG1878" s="23"/>
      <c r="BNH1878" s="23"/>
      <c r="BNI1878" s="23"/>
      <c r="BNJ1878" s="23"/>
      <c r="BNK1878" s="23"/>
      <c r="BNL1878" s="23"/>
      <c r="BNM1878" s="23"/>
      <c r="BNN1878" s="23"/>
      <c r="BNO1878" s="23"/>
      <c r="BNP1878" s="23"/>
      <c r="BNQ1878" s="23"/>
      <c r="BNR1878" s="23"/>
      <c r="BNS1878" s="23"/>
      <c r="BNT1878" s="23"/>
      <c r="BNU1878" s="23"/>
      <c r="BNV1878" s="23"/>
      <c r="BNW1878" s="23"/>
      <c r="BNX1878" s="23"/>
      <c r="BNY1878" s="23"/>
      <c r="BNZ1878" s="23"/>
      <c r="BOA1878" s="23"/>
      <c r="BOB1878" s="23"/>
      <c r="BOC1878" s="23"/>
      <c r="BOD1878" s="23"/>
      <c r="BOE1878" s="23"/>
      <c r="BOF1878" s="23"/>
      <c r="BOG1878" s="23"/>
      <c r="BOH1878" s="23"/>
      <c r="BOI1878" s="23"/>
      <c r="BOJ1878" s="23"/>
      <c r="BOK1878" s="23"/>
      <c r="BOL1878" s="23"/>
      <c r="BOM1878" s="23"/>
      <c r="BON1878" s="23"/>
      <c r="BOO1878" s="23"/>
      <c r="BOP1878" s="23"/>
      <c r="BOQ1878" s="23"/>
      <c r="BOR1878" s="23"/>
      <c r="BOS1878" s="23"/>
      <c r="BOT1878" s="23"/>
      <c r="BOU1878" s="23"/>
      <c r="BOV1878" s="23"/>
      <c r="BOW1878" s="23"/>
      <c r="BOX1878" s="23"/>
      <c r="BOY1878" s="23"/>
      <c r="BOZ1878" s="23"/>
      <c r="BPA1878" s="23"/>
      <c r="BPB1878" s="23"/>
      <c r="BPC1878" s="23"/>
      <c r="BPD1878" s="23"/>
      <c r="BPE1878" s="23"/>
      <c r="BPF1878" s="23"/>
      <c r="BPG1878" s="23"/>
      <c r="BPH1878" s="23"/>
      <c r="BPI1878" s="23"/>
      <c r="BPJ1878" s="23"/>
      <c r="BPK1878" s="23"/>
      <c r="BPL1878" s="23"/>
      <c r="BPM1878" s="23"/>
      <c r="BPN1878" s="23"/>
      <c r="BPO1878" s="23"/>
      <c r="BPP1878" s="23"/>
      <c r="BPQ1878" s="23"/>
      <c r="BPR1878" s="23"/>
      <c r="BPS1878" s="23"/>
      <c r="BPT1878" s="23"/>
      <c r="BPU1878" s="23"/>
      <c r="BPV1878" s="23"/>
      <c r="BPW1878" s="23"/>
      <c r="BPX1878" s="23"/>
      <c r="BPY1878" s="23"/>
      <c r="BPZ1878" s="23"/>
      <c r="BQA1878" s="23"/>
      <c r="BQB1878" s="23"/>
      <c r="BQC1878" s="23"/>
      <c r="BQD1878" s="23"/>
      <c r="BQE1878" s="23"/>
      <c r="BQF1878" s="23"/>
      <c r="BQG1878" s="23"/>
      <c r="BQH1878" s="23"/>
      <c r="BQI1878" s="23"/>
      <c r="BQJ1878" s="23"/>
      <c r="BQK1878" s="23"/>
      <c r="BQL1878" s="23"/>
      <c r="BQM1878" s="23"/>
      <c r="BQN1878" s="23"/>
      <c r="BQO1878" s="23"/>
      <c r="BQP1878" s="23"/>
      <c r="BQQ1878" s="23"/>
      <c r="BQR1878" s="23"/>
      <c r="BQS1878" s="23"/>
      <c r="BQT1878" s="23"/>
      <c r="BQU1878" s="23"/>
      <c r="BQV1878" s="23"/>
      <c r="BQW1878" s="23"/>
      <c r="BQX1878" s="23"/>
      <c r="BQY1878" s="23"/>
      <c r="BQZ1878" s="23"/>
      <c r="BRA1878" s="23"/>
      <c r="BRB1878" s="23"/>
      <c r="BRC1878" s="23"/>
      <c r="BRD1878" s="23"/>
      <c r="BRE1878" s="23"/>
      <c r="BRF1878" s="23"/>
      <c r="BRG1878" s="23"/>
      <c r="BRH1878" s="23"/>
      <c r="BRI1878" s="23"/>
      <c r="BRJ1878" s="23"/>
      <c r="BRK1878" s="23"/>
      <c r="BRL1878" s="23"/>
      <c r="BRM1878" s="23"/>
      <c r="BRN1878" s="23"/>
      <c r="BRO1878" s="23"/>
      <c r="BRP1878" s="23"/>
      <c r="BRQ1878" s="23"/>
      <c r="BRR1878" s="23"/>
      <c r="BRS1878" s="23"/>
      <c r="BRT1878" s="23"/>
      <c r="BRU1878" s="23"/>
      <c r="BRV1878" s="23"/>
      <c r="BRW1878" s="23"/>
      <c r="BRX1878" s="23"/>
      <c r="BRY1878" s="23"/>
      <c r="BRZ1878" s="23"/>
      <c r="BSA1878" s="23"/>
      <c r="BSB1878" s="23"/>
      <c r="BSC1878" s="23"/>
      <c r="BSD1878" s="23"/>
      <c r="BSE1878" s="23"/>
      <c r="BSF1878" s="23"/>
      <c r="BSG1878" s="23"/>
      <c r="BSH1878" s="23"/>
      <c r="BSI1878" s="23"/>
      <c r="BSJ1878" s="23"/>
      <c r="BSK1878" s="23"/>
      <c r="BSL1878" s="23"/>
      <c r="BSM1878" s="23"/>
      <c r="BSN1878" s="23"/>
      <c r="BSO1878" s="23"/>
      <c r="BSP1878" s="23"/>
      <c r="BSQ1878" s="23"/>
      <c r="BSR1878" s="23"/>
      <c r="BSS1878" s="23"/>
      <c r="BST1878" s="23"/>
      <c r="BSU1878" s="23"/>
      <c r="BSV1878" s="23"/>
      <c r="BSW1878" s="23"/>
      <c r="BSX1878" s="23"/>
      <c r="BSY1878" s="23"/>
      <c r="BSZ1878" s="23"/>
      <c r="BTA1878" s="23"/>
      <c r="BTB1878" s="23"/>
      <c r="BTC1878" s="23"/>
      <c r="BTD1878" s="23"/>
      <c r="BTE1878" s="23"/>
      <c r="BTF1878" s="23"/>
      <c r="BTG1878" s="23"/>
      <c r="BTH1878" s="23"/>
      <c r="BTI1878" s="23"/>
      <c r="BTJ1878" s="23"/>
      <c r="BTK1878" s="23"/>
      <c r="BTL1878" s="23"/>
      <c r="BTM1878" s="23"/>
      <c r="BTN1878" s="23"/>
      <c r="BTO1878" s="23"/>
      <c r="BTP1878" s="23"/>
      <c r="BTQ1878" s="23"/>
      <c r="BTR1878" s="23"/>
      <c r="BTS1878" s="23"/>
      <c r="BTT1878" s="23"/>
      <c r="BTU1878" s="23"/>
      <c r="BTV1878" s="23"/>
      <c r="BTW1878" s="23"/>
      <c r="BTX1878" s="23"/>
      <c r="BTY1878" s="23"/>
      <c r="BTZ1878" s="23"/>
      <c r="BUA1878" s="23"/>
      <c r="BUB1878" s="23"/>
      <c r="BUC1878" s="23"/>
      <c r="BUD1878" s="23"/>
      <c r="BUE1878" s="23"/>
      <c r="BUF1878" s="23"/>
      <c r="BUG1878" s="23"/>
      <c r="BUH1878" s="23"/>
      <c r="BUI1878" s="23"/>
      <c r="BUJ1878" s="23"/>
      <c r="BUK1878" s="23"/>
      <c r="BUL1878" s="23"/>
      <c r="BUM1878" s="23"/>
      <c r="BUN1878" s="23"/>
      <c r="BUO1878" s="23"/>
      <c r="BUP1878" s="23"/>
      <c r="BUQ1878" s="23"/>
      <c r="BUR1878" s="23"/>
      <c r="BUS1878" s="23"/>
      <c r="BUT1878" s="23"/>
      <c r="BUU1878" s="23"/>
      <c r="BUV1878" s="23"/>
      <c r="BUW1878" s="23"/>
      <c r="BUX1878" s="23"/>
      <c r="BUY1878" s="23"/>
      <c r="BUZ1878" s="23"/>
      <c r="BVA1878" s="23"/>
      <c r="BVB1878" s="23"/>
      <c r="BVC1878" s="23"/>
      <c r="BVD1878" s="23"/>
      <c r="BVE1878" s="23"/>
      <c r="BVF1878" s="23"/>
      <c r="BVG1878" s="23"/>
      <c r="BVH1878" s="23"/>
      <c r="BVI1878" s="23"/>
      <c r="BVJ1878" s="23"/>
      <c r="BVK1878" s="23"/>
      <c r="BVL1878" s="23"/>
      <c r="BVM1878" s="23"/>
      <c r="BVN1878" s="23"/>
      <c r="BVO1878" s="23"/>
      <c r="BVP1878" s="23"/>
      <c r="BVQ1878" s="23"/>
      <c r="BVR1878" s="23"/>
      <c r="BVS1878" s="23"/>
      <c r="BVT1878" s="23"/>
      <c r="BVU1878" s="23"/>
      <c r="BVV1878" s="23"/>
      <c r="BVW1878" s="23"/>
      <c r="BVX1878" s="23"/>
      <c r="BVY1878" s="23"/>
      <c r="BVZ1878" s="23"/>
      <c r="BWA1878" s="23"/>
      <c r="BWB1878" s="23"/>
      <c r="BWC1878" s="23"/>
      <c r="BWD1878" s="23"/>
      <c r="BWE1878" s="23"/>
      <c r="BWF1878" s="23"/>
      <c r="BWG1878" s="23"/>
      <c r="BWH1878" s="23"/>
      <c r="BWI1878" s="23"/>
      <c r="BWJ1878" s="23"/>
      <c r="BWK1878" s="23"/>
      <c r="BWL1878" s="23"/>
      <c r="BWM1878" s="23"/>
      <c r="BWN1878" s="23"/>
      <c r="BWO1878" s="23"/>
      <c r="BWP1878" s="23"/>
      <c r="BWQ1878" s="23"/>
      <c r="BWR1878" s="23"/>
      <c r="BWS1878" s="23"/>
      <c r="BWT1878" s="23"/>
      <c r="BWU1878" s="23"/>
      <c r="BWV1878" s="23"/>
      <c r="BWW1878" s="23"/>
      <c r="BWX1878" s="23"/>
      <c r="BWY1878" s="23"/>
      <c r="BWZ1878" s="23"/>
      <c r="BXA1878" s="23"/>
      <c r="BXB1878" s="23"/>
      <c r="BXC1878" s="23"/>
      <c r="BXD1878" s="23"/>
      <c r="BXE1878" s="23"/>
      <c r="BXF1878" s="23"/>
      <c r="BXG1878" s="23"/>
      <c r="BXH1878" s="23"/>
      <c r="BXI1878" s="23"/>
      <c r="BXJ1878" s="23"/>
      <c r="BXK1878" s="23"/>
      <c r="BXL1878" s="23"/>
      <c r="BXM1878" s="23"/>
      <c r="BXN1878" s="23"/>
      <c r="BXO1878" s="23"/>
      <c r="BXP1878" s="23"/>
      <c r="BXQ1878" s="23"/>
      <c r="BXR1878" s="23"/>
      <c r="BXS1878" s="23"/>
      <c r="BXT1878" s="23"/>
      <c r="BXU1878" s="23"/>
      <c r="BXV1878" s="23"/>
      <c r="BXW1878" s="23"/>
      <c r="BXX1878" s="23"/>
      <c r="BXY1878" s="23"/>
      <c r="BXZ1878" s="23"/>
      <c r="BYA1878" s="23"/>
      <c r="BYB1878" s="23"/>
      <c r="BYC1878" s="23"/>
      <c r="BYD1878" s="23"/>
      <c r="BYE1878" s="23"/>
      <c r="BYF1878" s="23"/>
      <c r="BYG1878" s="23"/>
      <c r="BYH1878" s="23"/>
      <c r="BYI1878" s="23"/>
      <c r="BYJ1878" s="23"/>
      <c r="BYK1878" s="23"/>
      <c r="BYL1878" s="23"/>
      <c r="BYM1878" s="23"/>
      <c r="BYN1878" s="23"/>
      <c r="BYO1878" s="23"/>
      <c r="BYP1878" s="23"/>
      <c r="BYQ1878" s="23"/>
      <c r="BYR1878" s="23"/>
      <c r="BYS1878" s="23"/>
      <c r="BYT1878" s="23"/>
      <c r="BYU1878" s="23"/>
      <c r="BYV1878" s="23"/>
      <c r="BYW1878" s="23"/>
      <c r="BYX1878" s="23"/>
      <c r="BYY1878" s="23"/>
      <c r="BYZ1878" s="23"/>
      <c r="BZA1878" s="23"/>
      <c r="BZB1878" s="23"/>
      <c r="BZC1878" s="23"/>
      <c r="BZD1878" s="23"/>
      <c r="BZE1878" s="23"/>
      <c r="BZF1878" s="23"/>
      <c r="BZG1878" s="23"/>
      <c r="BZH1878" s="23"/>
      <c r="BZI1878" s="23"/>
      <c r="BZJ1878" s="23"/>
      <c r="BZK1878" s="23"/>
      <c r="BZL1878" s="23"/>
      <c r="BZM1878" s="23"/>
      <c r="BZN1878" s="23"/>
      <c r="BZO1878" s="23"/>
      <c r="BZP1878" s="23"/>
      <c r="BZQ1878" s="23"/>
      <c r="BZR1878" s="23"/>
      <c r="BZS1878" s="23"/>
      <c r="BZT1878" s="23"/>
      <c r="BZU1878" s="23"/>
      <c r="BZV1878" s="23"/>
      <c r="BZW1878" s="23"/>
      <c r="BZX1878" s="23"/>
      <c r="BZY1878" s="23"/>
      <c r="BZZ1878" s="23"/>
      <c r="CAA1878" s="23"/>
      <c r="CAB1878" s="23"/>
      <c r="CAC1878" s="23"/>
      <c r="CAD1878" s="23"/>
      <c r="CAE1878" s="23"/>
      <c r="CAF1878" s="23"/>
      <c r="CAG1878" s="23"/>
      <c r="CAH1878" s="23"/>
      <c r="CAI1878" s="23"/>
      <c r="CAJ1878" s="23"/>
      <c r="CAK1878" s="23"/>
      <c r="CAL1878" s="23"/>
      <c r="CAM1878" s="23"/>
      <c r="CAN1878" s="23"/>
      <c r="CAO1878" s="23"/>
      <c r="CAP1878" s="23"/>
      <c r="CAQ1878" s="23"/>
      <c r="CAR1878" s="23"/>
      <c r="CAS1878" s="23"/>
      <c r="CAT1878" s="23"/>
      <c r="CAU1878" s="23"/>
      <c r="CAV1878" s="23"/>
      <c r="CAW1878" s="23"/>
      <c r="CAX1878" s="23"/>
      <c r="CAY1878" s="23"/>
      <c r="CAZ1878" s="23"/>
      <c r="CBA1878" s="23"/>
      <c r="CBB1878" s="23"/>
      <c r="CBC1878" s="23"/>
      <c r="CBD1878" s="23"/>
      <c r="CBE1878" s="23"/>
      <c r="CBF1878" s="23"/>
      <c r="CBG1878" s="23"/>
      <c r="CBH1878" s="23"/>
      <c r="CBI1878" s="23"/>
      <c r="CBJ1878" s="23"/>
      <c r="CBK1878" s="23"/>
      <c r="CBL1878" s="23"/>
      <c r="CBM1878" s="23"/>
      <c r="CBN1878" s="23"/>
      <c r="CBO1878" s="23"/>
      <c r="CBP1878" s="23"/>
      <c r="CBQ1878" s="23"/>
      <c r="CBR1878" s="23"/>
      <c r="CBS1878" s="23"/>
      <c r="CBT1878" s="23"/>
      <c r="CBU1878" s="23"/>
      <c r="CBV1878" s="23"/>
      <c r="CBW1878" s="23"/>
      <c r="CBX1878" s="23"/>
      <c r="CBY1878" s="23"/>
      <c r="CBZ1878" s="23"/>
      <c r="CCA1878" s="23"/>
      <c r="CCB1878" s="23"/>
      <c r="CCC1878" s="23"/>
      <c r="CCD1878" s="23"/>
      <c r="CCE1878" s="23"/>
      <c r="CCF1878" s="23"/>
      <c r="CCG1878" s="23"/>
      <c r="CCH1878" s="23"/>
      <c r="CCI1878" s="23"/>
      <c r="CCJ1878" s="23"/>
      <c r="CCK1878" s="23"/>
      <c r="CCL1878" s="23"/>
      <c r="CCM1878" s="23"/>
      <c r="CCN1878" s="23"/>
      <c r="CCO1878" s="23"/>
      <c r="CCP1878" s="23"/>
      <c r="CCQ1878" s="23"/>
      <c r="CCR1878" s="23"/>
      <c r="CCS1878" s="23"/>
      <c r="CCT1878" s="23"/>
      <c r="CCU1878" s="23"/>
      <c r="CCV1878" s="23"/>
      <c r="CCW1878" s="23"/>
      <c r="CCX1878" s="23"/>
      <c r="CCY1878" s="23"/>
      <c r="CCZ1878" s="23"/>
      <c r="CDA1878" s="23"/>
      <c r="CDB1878" s="23"/>
      <c r="CDC1878" s="23"/>
      <c r="CDD1878" s="23"/>
      <c r="CDE1878" s="23"/>
      <c r="CDF1878" s="23"/>
      <c r="CDG1878" s="23"/>
      <c r="CDH1878" s="23"/>
      <c r="CDI1878" s="23"/>
      <c r="CDJ1878" s="23"/>
      <c r="CDK1878" s="23"/>
      <c r="CDL1878" s="23"/>
      <c r="CDM1878" s="23"/>
      <c r="CDN1878" s="23"/>
      <c r="CDO1878" s="23"/>
      <c r="CDP1878" s="23"/>
      <c r="CDQ1878" s="23"/>
      <c r="CDR1878" s="23"/>
      <c r="CDS1878" s="23"/>
      <c r="CDT1878" s="23"/>
      <c r="CDU1878" s="23"/>
      <c r="CDV1878" s="23"/>
      <c r="CDW1878" s="23"/>
      <c r="CDX1878" s="23"/>
      <c r="CDY1878" s="23"/>
      <c r="CDZ1878" s="23"/>
      <c r="CEA1878" s="23"/>
      <c r="CEB1878" s="23"/>
      <c r="CEC1878" s="23"/>
      <c r="CED1878" s="23"/>
      <c r="CEE1878" s="23"/>
      <c r="CEF1878" s="23"/>
      <c r="CEG1878" s="23"/>
      <c r="CEH1878" s="23"/>
      <c r="CEI1878" s="23"/>
      <c r="CEJ1878" s="23"/>
      <c r="CEK1878" s="23"/>
      <c r="CEL1878" s="23"/>
      <c r="CEM1878" s="23"/>
      <c r="CEN1878" s="23"/>
      <c r="CEO1878" s="23"/>
      <c r="CEP1878" s="23"/>
      <c r="CEQ1878" s="23"/>
      <c r="CER1878" s="23"/>
      <c r="CES1878" s="23"/>
      <c r="CET1878" s="23"/>
      <c r="CEU1878" s="23"/>
      <c r="CEV1878" s="23"/>
      <c r="CEW1878" s="23"/>
      <c r="CEX1878" s="23"/>
      <c r="CEY1878" s="23"/>
      <c r="CEZ1878" s="23"/>
      <c r="CFA1878" s="23"/>
      <c r="CFB1878" s="23"/>
      <c r="CFC1878" s="23"/>
      <c r="CFD1878" s="23"/>
      <c r="CFE1878" s="23"/>
      <c r="CFF1878" s="23"/>
      <c r="CFG1878" s="23"/>
      <c r="CFH1878" s="23"/>
      <c r="CFI1878" s="23"/>
      <c r="CFJ1878" s="23"/>
      <c r="CFK1878" s="23"/>
      <c r="CFL1878" s="23"/>
      <c r="CFM1878" s="23"/>
      <c r="CFN1878" s="23"/>
      <c r="CFO1878" s="23"/>
      <c r="CFP1878" s="23"/>
      <c r="CFQ1878" s="23"/>
      <c r="CFR1878" s="23"/>
      <c r="CFS1878" s="23"/>
      <c r="CFT1878" s="23"/>
      <c r="CFU1878" s="23"/>
      <c r="CFV1878" s="23"/>
      <c r="CFW1878" s="23"/>
      <c r="CFX1878" s="23"/>
      <c r="CFY1878" s="23"/>
      <c r="CFZ1878" s="23"/>
      <c r="CGA1878" s="23"/>
      <c r="CGB1878" s="23"/>
      <c r="CGC1878" s="23"/>
      <c r="CGD1878" s="23"/>
      <c r="CGE1878" s="23"/>
      <c r="CGF1878" s="23"/>
      <c r="CGG1878" s="23"/>
      <c r="CGH1878" s="23"/>
      <c r="CGI1878" s="23"/>
      <c r="CGJ1878" s="23"/>
      <c r="CGK1878" s="23"/>
      <c r="CGL1878" s="23"/>
      <c r="CGM1878" s="23"/>
      <c r="CGN1878" s="23"/>
      <c r="CGO1878" s="23"/>
      <c r="CGP1878" s="23"/>
      <c r="CGQ1878" s="23"/>
      <c r="CGR1878" s="23"/>
      <c r="CGS1878" s="23"/>
      <c r="CGT1878" s="23"/>
      <c r="CGU1878" s="23"/>
      <c r="CGV1878" s="23"/>
      <c r="CGW1878" s="23"/>
      <c r="CGX1878" s="23"/>
      <c r="CGY1878" s="23"/>
      <c r="CGZ1878" s="23"/>
      <c r="CHA1878" s="23"/>
      <c r="CHB1878" s="23"/>
      <c r="CHC1878" s="23"/>
      <c r="CHD1878" s="23"/>
      <c r="CHE1878" s="23"/>
      <c r="CHF1878" s="23"/>
      <c r="CHG1878" s="23"/>
      <c r="CHH1878" s="23"/>
      <c r="CHI1878" s="23"/>
      <c r="CHJ1878" s="23"/>
      <c r="CHK1878" s="23"/>
      <c r="CHL1878" s="23"/>
      <c r="CHM1878" s="23"/>
      <c r="CHN1878" s="23"/>
      <c r="CHO1878" s="23"/>
      <c r="CHP1878" s="23"/>
      <c r="CHQ1878" s="23"/>
      <c r="CHR1878" s="23"/>
      <c r="CHS1878" s="23"/>
      <c r="CHT1878" s="23"/>
      <c r="CHU1878" s="23"/>
      <c r="CHV1878" s="23"/>
      <c r="CHW1878" s="23"/>
      <c r="CHX1878" s="23"/>
      <c r="CHY1878" s="23"/>
      <c r="CHZ1878" s="23"/>
      <c r="CIA1878" s="23"/>
      <c r="CIB1878" s="23"/>
      <c r="CIC1878" s="23"/>
      <c r="CID1878" s="23"/>
      <c r="CIE1878" s="23"/>
      <c r="CIF1878" s="23"/>
      <c r="CIG1878" s="23"/>
      <c r="CIH1878" s="23"/>
      <c r="CII1878" s="23"/>
      <c r="CIJ1878" s="23"/>
      <c r="CIK1878" s="23"/>
      <c r="CIL1878" s="23"/>
      <c r="CIM1878" s="23"/>
      <c r="CIN1878" s="23"/>
      <c r="CIO1878" s="23"/>
      <c r="CIP1878" s="23"/>
      <c r="CIQ1878" s="23"/>
      <c r="CIR1878" s="23"/>
      <c r="CIS1878" s="23"/>
      <c r="CIT1878" s="23"/>
      <c r="CIU1878" s="23"/>
      <c r="CIV1878" s="23"/>
      <c r="CIW1878" s="23"/>
      <c r="CIX1878" s="23"/>
      <c r="CIY1878" s="23"/>
      <c r="CIZ1878" s="23"/>
      <c r="CJA1878" s="23"/>
      <c r="CJB1878" s="23"/>
      <c r="CJC1878" s="23"/>
      <c r="CJD1878" s="23"/>
      <c r="CJE1878" s="23"/>
      <c r="CJF1878" s="23"/>
      <c r="CJG1878" s="23"/>
      <c r="CJH1878" s="23"/>
      <c r="CJI1878" s="23"/>
      <c r="CJJ1878" s="23"/>
      <c r="CJK1878" s="23"/>
      <c r="CJL1878" s="23"/>
      <c r="CJM1878" s="23"/>
      <c r="CJN1878" s="23"/>
      <c r="CJO1878" s="23"/>
      <c r="CJP1878" s="23"/>
      <c r="CJQ1878" s="23"/>
      <c r="CJR1878" s="23"/>
      <c r="CJS1878" s="23"/>
      <c r="CJT1878" s="23"/>
      <c r="CJU1878" s="23"/>
      <c r="CJV1878" s="23"/>
      <c r="CJW1878" s="23"/>
      <c r="CJX1878" s="23"/>
      <c r="CJY1878" s="23"/>
      <c r="CJZ1878" s="23"/>
      <c r="CKA1878" s="23"/>
      <c r="CKB1878" s="23"/>
      <c r="CKC1878" s="23"/>
      <c r="CKD1878" s="23"/>
      <c r="CKE1878" s="23"/>
      <c r="CKF1878" s="23"/>
      <c r="CKG1878" s="23"/>
      <c r="CKH1878" s="23"/>
      <c r="CKI1878" s="23"/>
      <c r="CKJ1878" s="23"/>
      <c r="CKK1878" s="23"/>
      <c r="CKL1878" s="23"/>
      <c r="CKM1878" s="23"/>
      <c r="CKN1878" s="23"/>
      <c r="CKO1878" s="23"/>
      <c r="CKP1878" s="23"/>
      <c r="CKQ1878" s="23"/>
      <c r="CKR1878" s="23"/>
      <c r="CKS1878" s="23"/>
      <c r="CKT1878" s="23"/>
      <c r="CKU1878" s="23"/>
      <c r="CKV1878" s="23"/>
      <c r="CKW1878" s="23"/>
      <c r="CKX1878" s="23"/>
      <c r="CKY1878" s="23"/>
      <c r="CKZ1878" s="23"/>
      <c r="CLA1878" s="23"/>
      <c r="CLB1878" s="23"/>
      <c r="CLC1878" s="23"/>
      <c r="CLD1878" s="23"/>
      <c r="CLE1878" s="23"/>
      <c r="CLF1878" s="23"/>
      <c r="CLG1878" s="23"/>
      <c r="CLH1878" s="23"/>
      <c r="CLI1878" s="23"/>
      <c r="CLJ1878" s="23"/>
      <c r="CLK1878" s="23"/>
      <c r="CLL1878" s="23"/>
      <c r="CLM1878" s="23"/>
      <c r="CLN1878" s="23"/>
      <c r="CLO1878" s="23"/>
      <c r="CLP1878" s="23"/>
      <c r="CLQ1878" s="23"/>
      <c r="CLR1878" s="23"/>
      <c r="CLS1878" s="23"/>
      <c r="CLT1878" s="23"/>
      <c r="CLU1878" s="23"/>
      <c r="CLV1878" s="23"/>
      <c r="CLW1878" s="23"/>
      <c r="CLX1878" s="23"/>
      <c r="CLY1878" s="23"/>
      <c r="CLZ1878" s="23"/>
      <c r="CMA1878" s="23"/>
      <c r="CMB1878" s="23"/>
      <c r="CMC1878" s="23"/>
      <c r="CMD1878" s="23"/>
      <c r="CME1878" s="23"/>
      <c r="CMF1878" s="23"/>
      <c r="CMG1878" s="23"/>
      <c r="CMH1878" s="23"/>
      <c r="CMI1878" s="23"/>
      <c r="CMJ1878" s="23"/>
      <c r="CMK1878" s="23"/>
      <c r="CML1878" s="23"/>
      <c r="CMM1878" s="23"/>
      <c r="CMN1878" s="23"/>
      <c r="CMO1878" s="23"/>
      <c r="CMP1878" s="23"/>
      <c r="CMQ1878" s="23"/>
      <c r="CMR1878" s="23"/>
      <c r="CMS1878" s="23"/>
      <c r="CMT1878" s="23"/>
      <c r="CMU1878" s="23"/>
      <c r="CMV1878" s="23"/>
      <c r="CMW1878" s="23"/>
      <c r="CMX1878" s="23"/>
      <c r="CMY1878" s="23"/>
      <c r="CMZ1878" s="23"/>
      <c r="CNA1878" s="23"/>
      <c r="CNB1878" s="23"/>
      <c r="CNC1878" s="23"/>
      <c r="CND1878" s="23"/>
      <c r="CNE1878" s="23"/>
      <c r="CNF1878" s="23"/>
      <c r="CNG1878" s="23"/>
      <c r="CNH1878" s="23"/>
      <c r="CNI1878" s="23"/>
      <c r="CNJ1878" s="23"/>
      <c r="CNK1878" s="23"/>
      <c r="CNL1878" s="23"/>
      <c r="CNM1878" s="23"/>
      <c r="CNN1878" s="23"/>
      <c r="CNO1878" s="23"/>
      <c r="CNP1878" s="23"/>
      <c r="CNQ1878" s="23"/>
      <c r="CNR1878" s="23"/>
      <c r="CNS1878" s="23"/>
      <c r="CNT1878" s="23"/>
      <c r="CNU1878" s="23"/>
      <c r="CNV1878" s="23"/>
      <c r="CNW1878" s="23"/>
      <c r="CNX1878" s="23"/>
      <c r="CNY1878" s="23"/>
      <c r="CNZ1878" s="23"/>
      <c r="COA1878" s="23"/>
      <c r="COB1878" s="23"/>
      <c r="COC1878" s="23"/>
      <c r="COD1878" s="23"/>
      <c r="COE1878" s="23"/>
      <c r="COF1878" s="23"/>
      <c r="COG1878" s="23"/>
      <c r="COH1878" s="23"/>
      <c r="COI1878" s="23"/>
      <c r="COJ1878" s="23"/>
      <c r="COK1878" s="23"/>
      <c r="COL1878" s="23"/>
      <c r="COM1878" s="23"/>
      <c r="CON1878" s="23"/>
      <c r="COO1878" s="23"/>
      <c r="COP1878" s="23"/>
      <c r="COQ1878" s="23"/>
      <c r="COR1878" s="23"/>
      <c r="COS1878" s="23"/>
      <c r="COT1878" s="23"/>
      <c r="COU1878" s="23"/>
      <c r="COV1878" s="23"/>
      <c r="COW1878" s="23"/>
      <c r="COX1878" s="23"/>
      <c r="COY1878" s="23"/>
      <c r="COZ1878" s="23"/>
      <c r="CPA1878" s="23"/>
      <c r="CPB1878" s="23"/>
      <c r="CPC1878" s="23"/>
      <c r="CPD1878" s="23"/>
      <c r="CPE1878" s="23"/>
      <c r="CPF1878" s="23"/>
      <c r="CPG1878" s="23"/>
      <c r="CPH1878" s="23"/>
      <c r="CPI1878" s="23"/>
      <c r="CPJ1878" s="23"/>
      <c r="CPK1878" s="23"/>
      <c r="CPL1878" s="23"/>
      <c r="CPM1878" s="23"/>
      <c r="CPN1878" s="23"/>
      <c r="CPO1878" s="23"/>
      <c r="CPP1878" s="23"/>
      <c r="CPQ1878" s="23"/>
      <c r="CPR1878" s="23"/>
      <c r="CPS1878" s="23"/>
      <c r="CPT1878" s="23"/>
      <c r="CPU1878" s="23"/>
      <c r="CPV1878" s="23"/>
      <c r="CPW1878" s="23"/>
      <c r="CPX1878" s="23"/>
      <c r="CPY1878" s="23"/>
      <c r="CPZ1878" s="23"/>
      <c r="CQA1878" s="23"/>
      <c r="CQB1878" s="23"/>
      <c r="CQC1878" s="23"/>
      <c r="CQD1878" s="23"/>
      <c r="CQE1878" s="23"/>
      <c r="CQF1878" s="23"/>
      <c r="CQG1878" s="23"/>
      <c r="CQH1878" s="23"/>
      <c r="CQI1878" s="23"/>
      <c r="CQJ1878" s="23"/>
      <c r="CQK1878" s="23"/>
      <c r="CQL1878" s="23"/>
      <c r="CQM1878" s="23"/>
      <c r="CQN1878" s="23"/>
      <c r="CQO1878" s="23"/>
      <c r="CQP1878" s="23"/>
      <c r="CQQ1878" s="23"/>
      <c r="CQR1878" s="23"/>
      <c r="CQS1878" s="23"/>
      <c r="CQT1878" s="23"/>
      <c r="CQU1878" s="23"/>
      <c r="CQV1878" s="23"/>
      <c r="CQW1878" s="23"/>
      <c r="CQX1878" s="23"/>
      <c r="CQY1878" s="23"/>
      <c r="CQZ1878" s="23"/>
      <c r="CRA1878" s="23"/>
      <c r="CRB1878" s="23"/>
      <c r="CRC1878" s="23"/>
      <c r="CRD1878" s="23"/>
      <c r="CRE1878" s="23"/>
      <c r="CRF1878" s="23"/>
      <c r="CRG1878" s="23"/>
      <c r="CRH1878" s="23"/>
      <c r="CRI1878" s="23"/>
      <c r="CRJ1878" s="23"/>
      <c r="CRK1878" s="23"/>
      <c r="CRL1878" s="23"/>
      <c r="CRM1878" s="23"/>
      <c r="CRN1878" s="23"/>
      <c r="CRO1878" s="23"/>
      <c r="CRP1878" s="23"/>
      <c r="CRQ1878" s="23"/>
      <c r="CRR1878" s="23"/>
      <c r="CRS1878" s="23"/>
      <c r="CRT1878" s="23"/>
      <c r="CRU1878" s="23"/>
      <c r="CRV1878" s="23"/>
      <c r="CRW1878" s="23"/>
      <c r="CRX1878" s="23"/>
      <c r="CRY1878" s="23"/>
      <c r="CRZ1878" s="23"/>
      <c r="CSA1878" s="23"/>
      <c r="CSB1878" s="23"/>
      <c r="CSC1878" s="23"/>
      <c r="CSD1878" s="23"/>
      <c r="CSE1878" s="23"/>
      <c r="CSF1878" s="23"/>
      <c r="CSG1878" s="23"/>
      <c r="CSH1878" s="23"/>
      <c r="CSI1878" s="23"/>
      <c r="CSJ1878" s="23"/>
      <c r="CSK1878" s="23"/>
      <c r="CSL1878" s="23"/>
      <c r="CSM1878" s="23"/>
      <c r="CSN1878" s="23"/>
      <c r="CSO1878" s="23"/>
      <c r="CSP1878" s="23"/>
      <c r="CSQ1878" s="23"/>
      <c r="CSR1878" s="23"/>
      <c r="CSS1878" s="23"/>
      <c r="CST1878" s="23"/>
      <c r="CSU1878" s="23"/>
      <c r="CSV1878" s="23"/>
      <c r="CSW1878" s="23"/>
      <c r="CSX1878" s="23"/>
      <c r="CSY1878" s="23"/>
      <c r="CSZ1878" s="23"/>
      <c r="CTA1878" s="23"/>
      <c r="CTB1878" s="23"/>
      <c r="CTC1878" s="23"/>
      <c r="CTD1878" s="23"/>
      <c r="CTE1878" s="23"/>
      <c r="CTF1878" s="23"/>
      <c r="CTG1878" s="23"/>
      <c r="CTH1878" s="23"/>
      <c r="CTI1878" s="23"/>
      <c r="CTJ1878" s="23"/>
      <c r="CTK1878" s="23"/>
      <c r="CTL1878" s="23"/>
      <c r="CTM1878" s="23"/>
      <c r="CTN1878" s="23"/>
      <c r="CTO1878" s="23"/>
      <c r="CTP1878" s="23"/>
      <c r="CTQ1878" s="23"/>
      <c r="CTR1878" s="23"/>
      <c r="CTS1878" s="23"/>
      <c r="CTT1878" s="23"/>
      <c r="CTU1878" s="23"/>
      <c r="CTV1878" s="23"/>
      <c r="CTW1878" s="23"/>
      <c r="CTX1878" s="23"/>
      <c r="CTY1878" s="23"/>
      <c r="CTZ1878" s="23"/>
      <c r="CUA1878" s="23"/>
      <c r="CUB1878" s="23"/>
      <c r="CUC1878" s="23"/>
      <c r="CUD1878" s="23"/>
      <c r="CUE1878" s="23"/>
      <c r="CUF1878" s="23"/>
      <c r="CUG1878" s="23"/>
      <c r="CUH1878" s="23"/>
      <c r="CUI1878" s="23"/>
      <c r="CUJ1878" s="23"/>
      <c r="CUK1878" s="23"/>
      <c r="CUL1878" s="23"/>
      <c r="CUM1878" s="23"/>
      <c r="CUN1878" s="23"/>
      <c r="CUO1878" s="23"/>
      <c r="CUP1878" s="23"/>
      <c r="CUQ1878" s="23"/>
      <c r="CUR1878" s="23"/>
      <c r="CUS1878" s="23"/>
      <c r="CUT1878" s="23"/>
      <c r="CUU1878" s="23"/>
      <c r="CUV1878" s="23"/>
      <c r="CUW1878" s="23"/>
      <c r="CUX1878" s="23"/>
      <c r="CUY1878" s="23"/>
      <c r="CUZ1878" s="23"/>
      <c r="CVA1878" s="23"/>
      <c r="CVB1878" s="23"/>
      <c r="CVC1878" s="23"/>
      <c r="CVD1878" s="23"/>
      <c r="CVE1878" s="23"/>
      <c r="CVF1878" s="23"/>
      <c r="CVG1878" s="23"/>
      <c r="CVH1878" s="23"/>
      <c r="CVI1878" s="23"/>
      <c r="CVJ1878" s="23"/>
      <c r="CVK1878" s="23"/>
      <c r="CVL1878" s="23"/>
      <c r="CVM1878" s="23"/>
      <c r="CVN1878" s="23"/>
      <c r="CVO1878" s="23"/>
      <c r="CVP1878" s="23"/>
      <c r="CVQ1878" s="23"/>
      <c r="CVR1878" s="23"/>
      <c r="CVS1878" s="23"/>
      <c r="CVT1878" s="23"/>
      <c r="CVU1878" s="23"/>
      <c r="CVV1878" s="23"/>
      <c r="CVW1878" s="23"/>
      <c r="CVX1878" s="23"/>
      <c r="CVY1878" s="23"/>
      <c r="CVZ1878" s="23"/>
      <c r="CWA1878" s="23"/>
      <c r="CWB1878" s="23"/>
      <c r="CWC1878" s="23"/>
      <c r="CWD1878" s="23"/>
      <c r="CWE1878" s="23"/>
      <c r="CWF1878" s="23"/>
      <c r="CWG1878" s="23"/>
      <c r="CWH1878" s="23"/>
      <c r="CWI1878" s="23"/>
      <c r="CWJ1878" s="23"/>
      <c r="CWK1878" s="23"/>
      <c r="CWL1878" s="23"/>
      <c r="CWM1878" s="23"/>
      <c r="CWN1878" s="23"/>
      <c r="CWO1878" s="23"/>
      <c r="CWP1878" s="23"/>
      <c r="CWQ1878" s="23"/>
      <c r="CWR1878" s="23"/>
      <c r="CWS1878" s="23"/>
      <c r="CWT1878" s="23"/>
      <c r="CWU1878" s="23"/>
      <c r="CWV1878" s="23"/>
      <c r="CWW1878" s="23"/>
      <c r="CWX1878" s="23"/>
      <c r="CWY1878" s="23"/>
      <c r="CWZ1878" s="23"/>
      <c r="CXA1878" s="23"/>
      <c r="CXB1878" s="23"/>
      <c r="CXC1878" s="23"/>
      <c r="CXD1878" s="23"/>
      <c r="CXE1878" s="23"/>
      <c r="CXF1878" s="23"/>
      <c r="CXG1878" s="23"/>
      <c r="CXH1878" s="23"/>
      <c r="CXI1878" s="23"/>
      <c r="CXJ1878" s="23"/>
      <c r="CXK1878" s="23"/>
      <c r="CXL1878" s="23"/>
      <c r="CXM1878" s="23"/>
      <c r="CXN1878" s="23"/>
      <c r="CXO1878" s="23"/>
      <c r="CXP1878" s="23"/>
      <c r="CXQ1878" s="23"/>
      <c r="CXR1878" s="23"/>
      <c r="CXS1878" s="23"/>
      <c r="CXT1878" s="23"/>
      <c r="CXU1878" s="23"/>
      <c r="CXV1878" s="23"/>
      <c r="CXW1878" s="23"/>
      <c r="CXX1878" s="23"/>
      <c r="CXY1878" s="23"/>
      <c r="CXZ1878" s="23"/>
      <c r="CYA1878" s="23"/>
      <c r="CYB1878" s="23"/>
      <c r="CYC1878" s="23"/>
      <c r="CYD1878" s="23"/>
      <c r="CYE1878" s="23"/>
      <c r="CYF1878" s="23"/>
      <c r="CYG1878" s="23"/>
      <c r="CYH1878" s="23"/>
      <c r="CYI1878" s="23"/>
      <c r="CYJ1878" s="23"/>
      <c r="CYK1878" s="23"/>
      <c r="CYL1878" s="23"/>
      <c r="CYM1878" s="23"/>
      <c r="CYN1878" s="23"/>
      <c r="CYO1878" s="23"/>
      <c r="CYP1878" s="23"/>
      <c r="CYQ1878" s="23"/>
      <c r="CYR1878" s="23"/>
      <c r="CYS1878" s="23"/>
      <c r="CYT1878" s="23"/>
      <c r="CYU1878" s="23"/>
      <c r="CYV1878" s="23"/>
      <c r="CYW1878" s="23"/>
      <c r="CYX1878" s="23"/>
      <c r="CYY1878" s="23"/>
      <c r="CYZ1878" s="23"/>
      <c r="CZA1878" s="23"/>
      <c r="CZB1878" s="23"/>
      <c r="CZC1878" s="23"/>
      <c r="CZD1878" s="23"/>
      <c r="CZE1878" s="23"/>
      <c r="CZF1878" s="23"/>
      <c r="CZG1878" s="23"/>
      <c r="CZH1878" s="23"/>
      <c r="CZI1878" s="23"/>
      <c r="CZJ1878" s="23"/>
      <c r="CZK1878" s="23"/>
      <c r="CZL1878" s="23"/>
      <c r="CZM1878" s="23"/>
      <c r="CZN1878" s="23"/>
      <c r="CZO1878" s="23"/>
      <c r="CZP1878" s="23"/>
      <c r="CZQ1878" s="23"/>
      <c r="CZR1878" s="23"/>
      <c r="CZS1878" s="23"/>
      <c r="CZT1878" s="23"/>
      <c r="CZU1878" s="23"/>
      <c r="CZV1878" s="23"/>
      <c r="CZW1878" s="23"/>
      <c r="CZX1878" s="23"/>
      <c r="CZY1878" s="23"/>
      <c r="CZZ1878" s="23"/>
      <c r="DAA1878" s="23"/>
      <c r="DAB1878" s="23"/>
      <c r="DAC1878" s="23"/>
      <c r="DAD1878" s="23"/>
      <c r="DAE1878" s="23"/>
      <c r="DAF1878" s="23"/>
      <c r="DAG1878" s="23"/>
      <c r="DAH1878" s="23"/>
      <c r="DAI1878" s="23"/>
      <c r="DAJ1878" s="23"/>
      <c r="DAK1878" s="23"/>
      <c r="DAL1878" s="23"/>
      <c r="DAM1878" s="23"/>
      <c r="DAN1878" s="23"/>
      <c r="DAO1878" s="23"/>
      <c r="DAP1878" s="23"/>
      <c r="DAQ1878" s="23"/>
      <c r="DAR1878" s="23"/>
      <c r="DAS1878" s="23"/>
      <c r="DAT1878" s="23"/>
      <c r="DAU1878" s="23"/>
      <c r="DAV1878" s="23"/>
      <c r="DAW1878" s="23"/>
      <c r="DAX1878" s="23"/>
      <c r="DAY1878" s="23"/>
      <c r="DAZ1878" s="23"/>
      <c r="DBA1878" s="23"/>
      <c r="DBB1878" s="23"/>
      <c r="DBC1878" s="23"/>
      <c r="DBD1878" s="23"/>
      <c r="DBE1878" s="23"/>
      <c r="DBF1878" s="23"/>
      <c r="DBG1878" s="23"/>
      <c r="DBH1878" s="23"/>
      <c r="DBI1878" s="23"/>
      <c r="DBJ1878" s="23"/>
      <c r="DBK1878" s="23"/>
      <c r="DBL1878" s="23"/>
      <c r="DBM1878" s="23"/>
      <c r="DBN1878" s="23"/>
      <c r="DBO1878" s="23"/>
      <c r="DBP1878" s="23"/>
      <c r="DBQ1878" s="23"/>
      <c r="DBR1878" s="23"/>
      <c r="DBS1878" s="23"/>
      <c r="DBT1878" s="23"/>
      <c r="DBU1878" s="23"/>
      <c r="DBV1878" s="23"/>
      <c r="DBW1878" s="23"/>
      <c r="DBX1878" s="23"/>
      <c r="DBY1878" s="23"/>
      <c r="DBZ1878" s="23"/>
      <c r="DCA1878" s="23"/>
      <c r="DCB1878" s="23"/>
      <c r="DCC1878" s="23"/>
      <c r="DCD1878" s="23"/>
      <c r="DCE1878" s="23"/>
      <c r="DCF1878" s="23"/>
      <c r="DCG1878" s="23"/>
      <c r="DCH1878" s="23"/>
      <c r="DCI1878" s="23"/>
      <c r="DCJ1878" s="23"/>
      <c r="DCK1878" s="23"/>
      <c r="DCL1878" s="23"/>
      <c r="DCM1878" s="23"/>
      <c r="DCN1878" s="23"/>
      <c r="DCO1878" s="23"/>
      <c r="DCP1878" s="23"/>
      <c r="DCQ1878" s="23"/>
      <c r="DCR1878" s="23"/>
      <c r="DCS1878" s="23"/>
      <c r="DCT1878" s="23"/>
      <c r="DCU1878" s="23"/>
      <c r="DCV1878" s="23"/>
      <c r="DCW1878" s="23"/>
      <c r="DCX1878" s="23"/>
      <c r="DCY1878" s="23"/>
      <c r="DCZ1878" s="23"/>
      <c r="DDA1878" s="23"/>
      <c r="DDB1878" s="23"/>
      <c r="DDC1878" s="23"/>
      <c r="DDD1878" s="23"/>
      <c r="DDE1878" s="23"/>
      <c r="DDF1878" s="23"/>
      <c r="DDG1878" s="23"/>
      <c r="DDH1878" s="23"/>
      <c r="DDI1878" s="23"/>
      <c r="DDJ1878" s="23"/>
      <c r="DDK1878" s="23"/>
      <c r="DDL1878" s="23"/>
      <c r="DDM1878" s="23"/>
      <c r="DDN1878" s="23"/>
      <c r="DDO1878" s="23"/>
      <c r="DDP1878" s="23"/>
      <c r="DDQ1878" s="23"/>
      <c r="DDR1878" s="23"/>
      <c r="DDS1878" s="23"/>
      <c r="DDT1878" s="23"/>
      <c r="DDU1878" s="23"/>
      <c r="DDV1878" s="23"/>
      <c r="DDW1878" s="23"/>
      <c r="DDX1878" s="23"/>
      <c r="DDY1878" s="23"/>
      <c r="DDZ1878" s="23"/>
      <c r="DEA1878" s="23"/>
      <c r="DEB1878" s="23"/>
      <c r="DEC1878" s="23"/>
      <c r="DED1878" s="23"/>
      <c r="DEE1878" s="23"/>
      <c r="DEF1878" s="23"/>
      <c r="DEG1878" s="23"/>
      <c r="DEH1878" s="23"/>
      <c r="DEI1878" s="23"/>
      <c r="DEJ1878" s="23"/>
      <c r="DEK1878" s="23"/>
      <c r="DEL1878" s="23"/>
      <c r="DEM1878" s="23"/>
      <c r="DEN1878" s="23"/>
      <c r="DEO1878" s="23"/>
      <c r="DEP1878" s="23"/>
      <c r="DEQ1878" s="23"/>
      <c r="DER1878" s="23"/>
      <c r="DES1878" s="23"/>
      <c r="DET1878" s="23"/>
      <c r="DEU1878" s="23"/>
      <c r="DEV1878" s="23"/>
      <c r="DEW1878" s="23"/>
      <c r="DEX1878" s="23"/>
      <c r="DEY1878" s="23"/>
      <c r="DEZ1878" s="23"/>
      <c r="DFA1878" s="23"/>
      <c r="DFB1878" s="23"/>
      <c r="DFC1878" s="23"/>
      <c r="DFD1878" s="23"/>
      <c r="DFE1878" s="23"/>
      <c r="DFF1878" s="23"/>
      <c r="DFG1878" s="23"/>
      <c r="DFH1878" s="23"/>
      <c r="DFI1878" s="23"/>
      <c r="DFJ1878" s="23"/>
      <c r="DFK1878" s="23"/>
      <c r="DFL1878" s="23"/>
      <c r="DFM1878" s="23"/>
      <c r="DFN1878" s="23"/>
      <c r="DFO1878" s="23"/>
      <c r="DFP1878" s="23"/>
      <c r="DFQ1878" s="23"/>
      <c r="DFR1878" s="23"/>
      <c r="DFS1878" s="23"/>
      <c r="DFT1878" s="23"/>
      <c r="DFU1878" s="23"/>
      <c r="DFV1878" s="23"/>
      <c r="DFW1878" s="23"/>
      <c r="DFX1878" s="23"/>
      <c r="DFY1878" s="23"/>
      <c r="DFZ1878" s="23"/>
      <c r="DGA1878" s="23"/>
      <c r="DGB1878" s="23"/>
      <c r="DGC1878" s="23"/>
      <c r="DGD1878" s="23"/>
      <c r="DGE1878" s="23"/>
      <c r="DGF1878" s="23"/>
      <c r="DGG1878" s="23"/>
      <c r="DGH1878" s="23"/>
      <c r="DGI1878" s="23"/>
      <c r="DGJ1878" s="23"/>
      <c r="DGK1878" s="23"/>
      <c r="DGL1878" s="23"/>
      <c r="DGM1878" s="23"/>
      <c r="DGN1878" s="23"/>
      <c r="DGO1878" s="23"/>
      <c r="DGP1878" s="23"/>
      <c r="DGQ1878" s="23"/>
      <c r="DGR1878" s="23"/>
      <c r="DGS1878" s="23"/>
      <c r="DGT1878" s="23"/>
      <c r="DGU1878" s="23"/>
      <c r="DGV1878" s="23"/>
      <c r="DGW1878" s="23"/>
      <c r="DGX1878" s="23"/>
      <c r="DGY1878" s="23"/>
      <c r="DGZ1878" s="23"/>
      <c r="DHA1878" s="23"/>
      <c r="DHB1878" s="23"/>
      <c r="DHC1878" s="23"/>
      <c r="DHD1878" s="23"/>
      <c r="DHE1878" s="23"/>
      <c r="DHF1878" s="23"/>
      <c r="DHG1878" s="23"/>
      <c r="DHH1878" s="23"/>
      <c r="DHI1878" s="23"/>
      <c r="DHJ1878" s="23"/>
      <c r="DHK1878" s="23"/>
      <c r="DHL1878" s="23"/>
      <c r="DHM1878" s="23"/>
      <c r="DHN1878" s="23"/>
      <c r="DHO1878" s="23"/>
      <c r="DHP1878" s="23"/>
      <c r="DHQ1878" s="23"/>
      <c r="DHR1878" s="23"/>
      <c r="DHS1878" s="23"/>
      <c r="DHT1878" s="23"/>
      <c r="DHU1878" s="23"/>
      <c r="DHV1878" s="23"/>
      <c r="DHW1878" s="23"/>
      <c r="DHX1878" s="23"/>
      <c r="DHY1878" s="23"/>
      <c r="DHZ1878" s="23"/>
      <c r="DIA1878" s="23"/>
      <c r="DIB1878" s="23"/>
      <c r="DIC1878" s="23"/>
      <c r="DID1878" s="23"/>
      <c r="DIE1878" s="23"/>
      <c r="DIF1878" s="23"/>
      <c r="DIG1878" s="23"/>
      <c r="DIH1878" s="23"/>
      <c r="DII1878" s="23"/>
      <c r="DIJ1878" s="23"/>
      <c r="DIK1878" s="23"/>
      <c r="DIL1878" s="23"/>
      <c r="DIM1878" s="23"/>
      <c r="DIN1878" s="23"/>
      <c r="DIO1878" s="23"/>
      <c r="DIP1878" s="23"/>
      <c r="DIQ1878" s="23"/>
      <c r="DIR1878" s="23"/>
      <c r="DIS1878" s="23"/>
      <c r="DIT1878" s="23"/>
      <c r="DIU1878" s="23"/>
      <c r="DIV1878" s="23"/>
      <c r="DIW1878" s="23"/>
      <c r="DIX1878" s="23"/>
      <c r="DIY1878" s="23"/>
      <c r="DIZ1878" s="23"/>
      <c r="DJA1878" s="23"/>
      <c r="DJB1878" s="23"/>
      <c r="DJC1878" s="23"/>
      <c r="DJD1878" s="23"/>
      <c r="DJE1878" s="23"/>
      <c r="DJF1878" s="23"/>
      <c r="DJG1878" s="23"/>
      <c r="DJH1878" s="23"/>
      <c r="DJI1878" s="23"/>
      <c r="DJJ1878" s="23"/>
      <c r="DJK1878" s="23"/>
      <c r="DJL1878" s="23"/>
      <c r="DJM1878" s="23"/>
      <c r="DJN1878" s="23"/>
      <c r="DJO1878" s="23"/>
      <c r="DJP1878" s="23"/>
      <c r="DJQ1878" s="23"/>
      <c r="DJR1878" s="23"/>
      <c r="DJS1878" s="23"/>
      <c r="DJT1878" s="23"/>
      <c r="DJU1878" s="23"/>
      <c r="DJV1878" s="23"/>
      <c r="DJW1878" s="23"/>
      <c r="DJX1878" s="23"/>
      <c r="DJY1878" s="23"/>
      <c r="DJZ1878" s="23"/>
      <c r="DKA1878" s="23"/>
      <c r="DKB1878" s="23"/>
      <c r="DKC1878" s="23"/>
      <c r="DKD1878" s="23"/>
      <c r="DKE1878" s="23"/>
      <c r="DKF1878" s="23"/>
      <c r="DKG1878" s="23"/>
      <c r="DKH1878" s="23"/>
      <c r="DKI1878" s="23"/>
      <c r="DKJ1878" s="23"/>
      <c r="DKK1878" s="23"/>
      <c r="DKL1878" s="23"/>
      <c r="DKM1878" s="23"/>
      <c r="DKN1878" s="23"/>
      <c r="DKO1878" s="23"/>
      <c r="DKP1878" s="23"/>
      <c r="DKQ1878" s="23"/>
      <c r="DKR1878" s="23"/>
      <c r="DKS1878" s="23"/>
      <c r="DKT1878" s="23"/>
      <c r="DKU1878" s="23"/>
      <c r="DKV1878" s="23"/>
      <c r="DKW1878" s="23"/>
      <c r="DKX1878" s="23"/>
      <c r="DKY1878" s="23"/>
      <c r="DKZ1878" s="23"/>
      <c r="DLA1878" s="23"/>
      <c r="DLB1878" s="23"/>
      <c r="DLC1878" s="23"/>
      <c r="DLD1878" s="23"/>
      <c r="DLE1878" s="23"/>
      <c r="DLF1878" s="23"/>
      <c r="DLG1878" s="23"/>
      <c r="DLH1878" s="23"/>
      <c r="DLI1878" s="23"/>
      <c r="DLJ1878" s="23"/>
      <c r="DLK1878" s="23"/>
      <c r="DLL1878" s="23"/>
      <c r="DLM1878" s="23"/>
      <c r="DLN1878" s="23"/>
      <c r="DLO1878" s="23"/>
      <c r="DLP1878" s="23"/>
      <c r="DLQ1878" s="23"/>
      <c r="DLR1878" s="23"/>
      <c r="DLS1878" s="23"/>
      <c r="DLT1878" s="23"/>
      <c r="DLU1878" s="23"/>
      <c r="DLV1878" s="23"/>
      <c r="DLW1878" s="23"/>
      <c r="DLX1878" s="23"/>
      <c r="DLY1878" s="23"/>
      <c r="DLZ1878" s="23"/>
      <c r="DMA1878" s="23"/>
      <c r="DMB1878" s="23"/>
      <c r="DMC1878" s="23"/>
      <c r="DMD1878" s="23"/>
      <c r="DME1878" s="23"/>
      <c r="DMF1878" s="23"/>
      <c r="DMG1878" s="23"/>
      <c r="DMH1878" s="23"/>
      <c r="DMI1878" s="23"/>
      <c r="DMJ1878" s="23"/>
      <c r="DMK1878" s="23"/>
      <c r="DML1878" s="23"/>
      <c r="DMM1878" s="23"/>
      <c r="DMN1878" s="23"/>
      <c r="DMO1878" s="23"/>
      <c r="DMP1878" s="23"/>
      <c r="DMQ1878" s="23"/>
      <c r="DMR1878" s="23"/>
      <c r="DMS1878" s="23"/>
      <c r="DMT1878" s="23"/>
      <c r="DMU1878" s="23"/>
      <c r="DMV1878" s="23"/>
      <c r="DMW1878" s="23"/>
      <c r="DMX1878" s="23"/>
      <c r="DMY1878" s="23"/>
      <c r="DMZ1878" s="23"/>
      <c r="DNA1878" s="23"/>
      <c r="DNB1878" s="23"/>
      <c r="DNC1878" s="23"/>
      <c r="DND1878" s="23"/>
      <c r="DNE1878" s="23"/>
      <c r="DNF1878" s="23"/>
      <c r="DNG1878" s="23"/>
      <c r="DNH1878" s="23"/>
      <c r="DNI1878" s="23"/>
      <c r="DNJ1878" s="23"/>
      <c r="DNK1878" s="23"/>
      <c r="DNL1878" s="23"/>
      <c r="DNM1878" s="23"/>
      <c r="DNN1878" s="23"/>
      <c r="DNO1878" s="23"/>
      <c r="DNP1878" s="23"/>
      <c r="DNQ1878" s="23"/>
      <c r="DNR1878" s="23"/>
      <c r="DNS1878" s="23"/>
      <c r="DNT1878" s="23"/>
      <c r="DNU1878" s="23"/>
      <c r="DNV1878" s="23"/>
      <c r="DNW1878" s="23"/>
      <c r="DNX1878" s="23"/>
      <c r="DNY1878" s="23"/>
      <c r="DNZ1878" s="23"/>
      <c r="DOA1878" s="23"/>
      <c r="DOB1878" s="23"/>
      <c r="DOC1878" s="23"/>
      <c r="DOD1878" s="23"/>
      <c r="DOE1878" s="23"/>
      <c r="DOF1878" s="23"/>
      <c r="DOG1878" s="23"/>
      <c r="DOH1878" s="23"/>
      <c r="DOI1878" s="23"/>
      <c r="DOJ1878" s="23"/>
      <c r="DOK1878" s="23"/>
      <c r="DOL1878" s="23"/>
      <c r="DOM1878" s="23"/>
      <c r="DON1878" s="23"/>
      <c r="DOO1878" s="23"/>
      <c r="DOP1878" s="23"/>
      <c r="DOQ1878" s="23"/>
      <c r="DOR1878" s="23"/>
      <c r="DOS1878" s="23"/>
      <c r="DOT1878" s="23"/>
      <c r="DOU1878" s="23"/>
      <c r="DOV1878" s="23"/>
      <c r="DOW1878" s="23"/>
      <c r="DOX1878" s="23"/>
      <c r="DOY1878" s="23"/>
      <c r="DOZ1878" s="23"/>
      <c r="DPA1878" s="23"/>
      <c r="DPB1878" s="23"/>
      <c r="DPC1878" s="23"/>
      <c r="DPD1878" s="23"/>
      <c r="DPE1878" s="23"/>
      <c r="DPF1878" s="23"/>
      <c r="DPG1878" s="23"/>
      <c r="DPH1878" s="23"/>
      <c r="DPI1878" s="23"/>
      <c r="DPJ1878" s="23"/>
      <c r="DPK1878" s="23"/>
      <c r="DPL1878" s="23"/>
      <c r="DPM1878" s="23"/>
      <c r="DPN1878" s="23"/>
      <c r="DPO1878" s="23"/>
      <c r="DPP1878" s="23"/>
      <c r="DPQ1878" s="23"/>
      <c r="DPR1878" s="23"/>
      <c r="DPS1878" s="23"/>
      <c r="DPT1878" s="23"/>
      <c r="DPU1878" s="23"/>
      <c r="DPV1878" s="23"/>
      <c r="DPW1878" s="23"/>
      <c r="DPX1878" s="23"/>
      <c r="DPY1878" s="23"/>
      <c r="DPZ1878" s="23"/>
      <c r="DQA1878" s="23"/>
      <c r="DQB1878" s="23"/>
      <c r="DQC1878" s="23"/>
      <c r="DQD1878" s="23"/>
      <c r="DQE1878" s="23"/>
      <c r="DQF1878" s="23"/>
      <c r="DQG1878" s="23"/>
      <c r="DQH1878" s="23"/>
      <c r="DQI1878" s="23"/>
      <c r="DQJ1878" s="23"/>
      <c r="DQK1878" s="23"/>
      <c r="DQL1878" s="23"/>
      <c r="DQM1878" s="23"/>
      <c r="DQN1878" s="23"/>
      <c r="DQO1878" s="23"/>
      <c r="DQP1878" s="23"/>
      <c r="DQQ1878" s="23"/>
      <c r="DQR1878" s="23"/>
      <c r="DQS1878" s="23"/>
      <c r="DQT1878" s="23"/>
      <c r="DQU1878" s="23"/>
      <c r="DQV1878" s="23"/>
      <c r="DQW1878" s="23"/>
      <c r="DQX1878" s="23"/>
      <c r="DQY1878" s="23"/>
      <c r="DQZ1878" s="23"/>
      <c r="DRA1878" s="23"/>
      <c r="DRB1878" s="23"/>
      <c r="DRC1878" s="23"/>
      <c r="DRD1878" s="23"/>
      <c r="DRE1878" s="23"/>
      <c r="DRF1878" s="23"/>
      <c r="DRG1878" s="23"/>
      <c r="DRH1878" s="23"/>
      <c r="DRI1878" s="23"/>
      <c r="DRJ1878" s="23"/>
      <c r="DRK1878" s="23"/>
      <c r="DRL1878" s="23"/>
      <c r="DRM1878" s="23"/>
      <c r="DRN1878" s="23"/>
      <c r="DRO1878" s="23"/>
      <c r="DRP1878" s="23"/>
      <c r="DRQ1878" s="23"/>
      <c r="DRR1878" s="23"/>
      <c r="DRS1878" s="23"/>
      <c r="DRT1878" s="23"/>
      <c r="DRU1878" s="23"/>
      <c r="DRV1878" s="23"/>
      <c r="DRW1878" s="23"/>
      <c r="DRX1878" s="23"/>
      <c r="DRY1878" s="23"/>
      <c r="DRZ1878" s="23"/>
      <c r="DSA1878" s="23"/>
      <c r="DSB1878" s="23"/>
      <c r="DSC1878" s="23"/>
      <c r="DSD1878" s="23"/>
      <c r="DSE1878" s="23"/>
      <c r="DSF1878" s="23"/>
      <c r="DSG1878" s="23"/>
      <c r="DSH1878" s="23"/>
      <c r="DSI1878" s="23"/>
      <c r="DSJ1878" s="23"/>
      <c r="DSK1878" s="23"/>
      <c r="DSL1878" s="23"/>
      <c r="DSM1878" s="23"/>
      <c r="DSN1878" s="23"/>
      <c r="DSO1878" s="23"/>
      <c r="DSP1878" s="23"/>
      <c r="DSQ1878" s="23"/>
      <c r="DSR1878" s="23"/>
      <c r="DSS1878" s="23"/>
      <c r="DST1878" s="23"/>
      <c r="DSU1878" s="23"/>
      <c r="DSV1878" s="23"/>
      <c r="DSW1878" s="23"/>
      <c r="DSX1878" s="23"/>
      <c r="DSY1878" s="23"/>
      <c r="DSZ1878" s="23"/>
      <c r="DTA1878" s="23"/>
      <c r="DTB1878" s="23"/>
      <c r="DTC1878" s="23"/>
      <c r="DTD1878" s="23"/>
      <c r="DTE1878" s="23"/>
      <c r="DTF1878" s="23"/>
      <c r="DTG1878" s="23"/>
      <c r="DTH1878" s="23"/>
      <c r="DTI1878" s="23"/>
      <c r="DTJ1878" s="23"/>
      <c r="DTK1878" s="23"/>
      <c r="DTL1878" s="23"/>
      <c r="DTM1878" s="23"/>
      <c r="DTN1878" s="23"/>
      <c r="DTO1878" s="23"/>
      <c r="DTP1878" s="23"/>
      <c r="DTQ1878" s="23"/>
      <c r="DTR1878" s="23"/>
      <c r="DTS1878" s="23"/>
      <c r="DTT1878" s="23"/>
      <c r="DTU1878" s="23"/>
      <c r="DTV1878" s="23"/>
      <c r="DTW1878" s="23"/>
      <c r="DTX1878" s="23"/>
      <c r="DTY1878" s="23"/>
      <c r="DTZ1878" s="23"/>
      <c r="DUA1878" s="23"/>
      <c r="DUB1878" s="23"/>
      <c r="DUC1878" s="23"/>
      <c r="DUD1878" s="23"/>
      <c r="DUE1878" s="23"/>
      <c r="DUF1878" s="23"/>
      <c r="DUG1878" s="23"/>
      <c r="DUH1878" s="23"/>
      <c r="DUI1878" s="23"/>
      <c r="DUJ1878" s="23"/>
      <c r="DUK1878" s="23"/>
      <c r="DUL1878" s="23"/>
      <c r="DUM1878" s="23"/>
      <c r="DUN1878" s="23"/>
      <c r="DUO1878" s="23"/>
      <c r="DUP1878" s="23"/>
      <c r="DUQ1878" s="23"/>
      <c r="DUR1878" s="23"/>
      <c r="DUS1878" s="23"/>
      <c r="DUT1878" s="23"/>
      <c r="DUU1878" s="23"/>
      <c r="DUV1878" s="23"/>
      <c r="DUW1878" s="23"/>
      <c r="DUX1878" s="23"/>
      <c r="DUY1878" s="23"/>
      <c r="DUZ1878" s="23"/>
      <c r="DVA1878" s="23"/>
      <c r="DVB1878" s="23"/>
      <c r="DVC1878" s="23"/>
      <c r="DVD1878" s="23"/>
      <c r="DVE1878" s="23"/>
      <c r="DVF1878" s="23"/>
      <c r="DVG1878" s="23"/>
      <c r="DVH1878" s="23"/>
      <c r="DVI1878" s="23"/>
      <c r="DVJ1878" s="23"/>
      <c r="DVK1878" s="23"/>
      <c r="DVL1878" s="23"/>
      <c r="DVM1878" s="23"/>
      <c r="DVN1878" s="23"/>
      <c r="DVO1878" s="23"/>
      <c r="DVP1878" s="23"/>
      <c r="DVQ1878" s="23"/>
      <c r="DVR1878" s="23"/>
      <c r="DVS1878" s="23"/>
      <c r="DVT1878" s="23"/>
      <c r="DVU1878" s="23"/>
      <c r="DVV1878" s="23"/>
      <c r="DVW1878" s="23"/>
      <c r="DVX1878" s="23"/>
      <c r="DVY1878" s="23"/>
      <c r="DVZ1878" s="23"/>
      <c r="DWA1878" s="23"/>
      <c r="DWB1878" s="23"/>
      <c r="DWC1878" s="23"/>
      <c r="DWD1878" s="23"/>
      <c r="DWE1878" s="23"/>
      <c r="DWF1878" s="23"/>
      <c r="DWG1878" s="23"/>
      <c r="DWH1878" s="23"/>
      <c r="DWI1878" s="23"/>
      <c r="DWJ1878" s="23"/>
      <c r="DWK1878" s="23"/>
      <c r="DWL1878" s="23"/>
      <c r="DWM1878" s="23"/>
      <c r="DWN1878" s="23"/>
      <c r="DWO1878" s="23"/>
      <c r="DWP1878" s="23"/>
      <c r="DWQ1878" s="23"/>
      <c r="DWR1878" s="23"/>
      <c r="DWS1878" s="23"/>
      <c r="DWT1878" s="23"/>
      <c r="DWU1878" s="23"/>
      <c r="DWV1878" s="23"/>
      <c r="DWW1878" s="23"/>
      <c r="DWX1878" s="23"/>
      <c r="DWY1878" s="23"/>
      <c r="DWZ1878" s="23"/>
      <c r="DXA1878" s="23"/>
      <c r="DXB1878" s="23"/>
      <c r="DXC1878" s="23"/>
      <c r="DXD1878" s="23"/>
      <c r="DXE1878" s="23"/>
      <c r="DXF1878" s="23"/>
      <c r="DXG1878" s="23"/>
      <c r="DXH1878" s="23"/>
      <c r="DXI1878" s="23"/>
      <c r="DXJ1878" s="23"/>
      <c r="DXK1878" s="23"/>
      <c r="DXL1878" s="23"/>
      <c r="DXM1878" s="23"/>
      <c r="DXN1878" s="23"/>
      <c r="DXO1878" s="23"/>
      <c r="DXP1878" s="23"/>
      <c r="DXQ1878" s="23"/>
      <c r="DXR1878" s="23"/>
      <c r="DXS1878" s="23"/>
      <c r="DXT1878" s="23"/>
      <c r="DXU1878" s="23"/>
      <c r="DXV1878" s="23"/>
      <c r="DXW1878" s="23"/>
      <c r="DXX1878" s="23"/>
      <c r="DXY1878" s="23"/>
      <c r="DXZ1878" s="23"/>
      <c r="DYA1878" s="23"/>
      <c r="DYB1878" s="23"/>
      <c r="DYC1878" s="23"/>
      <c r="DYD1878" s="23"/>
      <c r="DYE1878" s="23"/>
      <c r="DYF1878" s="23"/>
      <c r="DYG1878" s="23"/>
      <c r="DYH1878" s="23"/>
      <c r="DYI1878" s="23"/>
      <c r="DYJ1878" s="23"/>
      <c r="DYK1878" s="23"/>
      <c r="DYL1878" s="23"/>
      <c r="DYM1878" s="23"/>
      <c r="DYN1878" s="23"/>
      <c r="DYO1878" s="23"/>
      <c r="DYP1878" s="23"/>
      <c r="DYQ1878" s="23"/>
      <c r="DYR1878" s="23"/>
      <c r="DYS1878" s="23"/>
      <c r="DYT1878" s="23"/>
      <c r="DYU1878" s="23"/>
      <c r="DYV1878" s="23"/>
      <c r="DYW1878" s="23"/>
      <c r="DYX1878" s="23"/>
      <c r="DYY1878" s="23"/>
      <c r="DYZ1878" s="23"/>
      <c r="DZA1878" s="23"/>
      <c r="DZB1878" s="23"/>
      <c r="DZC1878" s="23"/>
      <c r="DZD1878" s="23"/>
      <c r="DZE1878" s="23"/>
      <c r="DZF1878" s="23"/>
      <c r="DZG1878" s="23"/>
      <c r="DZH1878" s="23"/>
      <c r="DZI1878" s="23"/>
      <c r="DZJ1878" s="23"/>
      <c r="DZK1878" s="23"/>
      <c r="DZL1878" s="23"/>
      <c r="DZM1878" s="23"/>
      <c r="DZN1878" s="23"/>
      <c r="DZO1878" s="23"/>
      <c r="DZP1878" s="23"/>
      <c r="DZQ1878" s="23"/>
      <c r="DZR1878" s="23"/>
      <c r="DZS1878" s="23"/>
      <c r="DZT1878" s="23"/>
      <c r="DZU1878" s="23"/>
      <c r="DZV1878" s="23"/>
      <c r="DZW1878" s="23"/>
      <c r="DZX1878" s="23"/>
      <c r="DZY1878" s="23"/>
      <c r="DZZ1878" s="23"/>
      <c r="EAA1878" s="23"/>
      <c r="EAB1878" s="23"/>
      <c r="EAC1878" s="23"/>
      <c r="EAD1878" s="23"/>
      <c r="EAE1878" s="23"/>
      <c r="EAF1878" s="23"/>
      <c r="EAG1878" s="23"/>
      <c r="EAH1878" s="23"/>
      <c r="EAI1878" s="23"/>
      <c r="EAJ1878" s="23"/>
      <c r="EAK1878" s="23"/>
      <c r="EAL1878" s="23"/>
      <c r="EAM1878" s="23"/>
      <c r="EAN1878" s="23"/>
      <c r="EAO1878" s="23"/>
      <c r="EAP1878" s="23"/>
      <c r="EAQ1878" s="23"/>
      <c r="EAR1878" s="23"/>
      <c r="EAS1878" s="23"/>
      <c r="EAT1878" s="23"/>
      <c r="EAU1878" s="23"/>
      <c r="EAV1878" s="23"/>
      <c r="EAW1878" s="23"/>
      <c r="EAX1878" s="23"/>
      <c r="EAY1878" s="23"/>
      <c r="EAZ1878" s="23"/>
      <c r="EBA1878" s="23"/>
      <c r="EBB1878" s="23"/>
      <c r="EBC1878" s="23"/>
      <c r="EBD1878" s="23"/>
      <c r="EBE1878" s="23"/>
      <c r="EBF1878" s="23"/>
      <c r="EBG1878" s="23"/>
      <c r="EBH1878" s="23"/>
      <c r="EBI1878" s="23"/>
      <c r="EBJ1878" s="23"/>
      <c r="EBK1878" s="23"/>
      <c r="EBL1878" s="23"/>
      <c r="EBM1878" s="23"/>
      <c r="EBN1878" s="23"/>
      <c r="EBO1878" s="23"/>
      <c r="EBP1878" s="23"/>
      <c r="EBQ1878" s="23"/>
      <c r="EBR1878" s="23"/>
      <c r="EBS1878" s="23"/>
      <c r="EBT1878" s="23"/>
      <c r="EBU1878" s="23"/>
      <c r="EBV1878" s="23"/>
      <c r="EBW1878" s="23"/>
      <c r="EBX1878" s="23"/>
      <c r="EBY1878" s="23"/>
      <c r="EBZ1878" s="23"/>
      <c r="ECA1878" s="23"/>
      <c r="ECB1878" s="23"/>
      <c r="ECC1878" s="23"/>
      <c r="ECD1878" s="23"/>
      <c r="ECE1878" s="23"/>
      <c r="ECF1878" s="23"/>
      <c r="ECG1878" s="23"/>
      <c r="ECH1878" s="23"/>
      <c r="ECI1878" s="23"/>
      <c r="ECJ1878" s="23"/>
      <c r="ECK1878" s="23"/>
      <c r="ECL1878" s="23"/>
      <c r="ECM1878" s="23"/>
      <c r="ECN1878" s="23"/>
      <c r="ECO1878" s="23"/>
      <c r="ECP1878" s="23"/>
      <c r="ECQ1878" s="23"/>
      <c r="ECR1878" s="23"/>
      <c r="ECS1878" s="23"/>
      <c r="ECT1878" s="23"/>
      <c r="ECU1878" s="23"/>
      <c r="ECV1878" s="23"/>
      <c r="ECW1878" s="23"/>
      <c r="ECX1878" s="23"/>
      <c r="ECY1878" s="23"/>
      <c r="ECZ1878" s="23"/>
      <c r="EDA1878" s="23"/>
      <c r="EDB1878" s="23"/>
      <c r="EDC1878" s="23"/>
      <c r="EDD1878" s="23"/>
      <c r="EDE1878" s="23"/>
      <c r="EDF1878" s="23"/>
      <c r="EDG1878" s="23"/>
      <c r="EDH1878" s="23"/>
      <c r="EDI1878" s="23"/>
      <c r="EDJ1878" s="23"/>
      <c r="EDK1878" s="23"/>
      <c r="EDL1878" s="23"/>
      <c r="EDM1878" s="23"/>
      <c r="EDN1878" s="23"/>
      <c r="EDO1878" s="23"/>
      <c r="EDP1878" s="23"/>
      <c r="EDQ1878" s="23"/>
      <c r="EDR1878" s="23"/>
      <c r="EDS1878" s="23"/>
      <c r="EDT1878" s="23"/>
      <c r="EDU1878" s="23"/>
      <c r="EDV1878" s="23"/>
      <c r="EDW1878" s="23"/>
      <c r="EDX1878" s="23"/>
      <c r="EDY1878" s="23"/>
      <c r="EDZ1878" s="23"/>
      <c r="EEA1878" s="23"/>
      <c r="EEB1878" s="23"/>
      <c r="EEC1878" s="23"/>
      <c r="EED1878" s="23"/>
      <c r="EEE1878" s="23"/>
      <c r="EEF1878" s="23"/>
      <c r="EEG1878" s="23"/>
      <c r="EEH1878" s="23"/>
      <c r="EEI1878" s="23"/>
      <c r="EEJ1878" s="23"/>
      <c r="EEK1878" s="23"/>
      <c r="EEL1878" s="23"/>
      <c r="EEM1878" s="23"/>
      <c r="EEN1878" s="23"/>
      <c r="EEO1878" s="23"/>
      <c r="EEP1878" s="23"/>
      <c r="EEQ1878" s="23"/>
      <c r="EER1878" s="23"/>
      <c r="EES1878" s="23"/>
      <c r="EET1878" s="23"/>
      <c r="EEU1878" s="23"/>
      <c r="EEV1878" s="23"/>
      <c r="EEW1878" s="23"/>
      <c r="EEX1878" s="23"/>
      <c r="EEY1878" s="23"/>
      <c r="EEZ1878" s="23"/>
      <c r="EFA1878" s="23"/>
      <c r="EFB1878" s="23"/>
      <c r="EFC1878" s="23"/>
      <c r="EFD1878" s="23"/>
      <c r="EFE1878" s="23"/>
      <c r="EFF1878" s="23"/>
      <c r="EFG1878" s="23"/>
      <c r="EFH1878" s="23"/>
      <c r="EFI1878" s="23"/>
      <c r="EFJ1878" s="23"/>
      <c r="EFK1878" s="23"/>
      <c r="EFL1878" s="23"/>
      <c r="EFM1878" s="23"/>
      <c r="EFN1878" s="23"/>
      <c r="EFO1878" s="23"/>
      <c r="EFP1878" s="23"/>
      <c r="EFQ1878" s="23"/>
      <c r="EFR1878" s="23"/>
      <c r="EFS1878" s="23"/>
      <c r="EFT1878" s="23"/>
      <c r="EFU1878" s="23"/>
      <c r="EFV1878" s="23"/>
      <c r="EFW1878" s="23"/>
      <c r="EFX1878" s="23"/>
      <c r="EFY1878" s="23"/>
      <c r="EFZ1878" s="23"/>
      <c r="EGA1878" s="23"/>
      <c r="EGB1878" s="23"/>
      <c r="EGC1878" s="23"/>
      <c r="EGD1878" s="23"/>
      <c r="EGE1878" s="23"/>
      <c r="EGF1878" s="23"/>
      <c r="EGG1878" s="23"/>
      <c r="EGH1878" s="23"/>
      <c r="EGI1878" s="23"/>
      <c r="EGJ1878" s="23"/>
      <c r="EGK1878" s="23"/>
      <c r="EGL1878" s="23"/>
      <c r="EGM1878" s="23"/>
      <c r="EGN1878" s="23"/>
      <c r="EGO1878" s="23"/>
      <c r="EGP1878" s="23"/>
      <c r="EGQ1878" s="23"/>
      <c r="EGR1878" s="23"/>
      <c r="EGS1878" s="23"/>
      <c r="EGT1878" s="23"/>
      <c r="EGU1878" s="23"/>
      <c r="EGV1878" s="23"/>
      <c r="EGW1878" s="23"/>
      <c r="EGX1878" s="23"/>
      <c r="EGY1878" s="23"/>
      <c r="EGZ1878" s="23"/>
      <c r="EHA1878" s="23"/>
      <c r="EHB1878" s="23"/>
      <c r="EHC1878" s="23"/>
      <c r="EHD1878" s="23"/>
      <c r="EHE1878" s="23"/>
      <c r="EHF1878" s="23"/>
      <c r="EHG1878" s="23"/>
      <c r="EHH1878" s="23"/>
      <c r="EHI1878" s="23"/>
      <c r="EHJ1878" s="23"/>
      <c r="EHK1878" s="23"/>
      <c r="EHL1878" s="23"/>
      <c r="EHM1878" s="23"/>
      <c r="EHN1878" s="23"/>
      <c r="EHO1878" s="23"/>
      <c r="EHP1878" s="23"/>
      <c r="EHQ1878" s="23"/>
      <c r="EHR1878" s="23"/>
      <c r="EHS1878" s="23"/>
      <c r="EHT1878" s="23"/>
      <c r="EHU1878" s="23"/>
      <c r="EHV1878" s="23"/>
      <c r="EHW1878" s="23"/>
      <c r="EHX1878" s="23"/>
      <c r="EHY1878" s="23"/>
      <c r="EHZ1878" s="23"/>
      <c r="EIA1878" s="23"/>
      <c r="EIB1878" s="23"/>
      <c r="EIC1878" s="23"/>
      <c r="EID1878" s="23"/>
      <c r="EIE1878" s="23"/>
      <c r="EIF1878" s="23"/>
      <c r="EIG1878" s="23"/>
      <c r="EIH1878" s="23"/>
      <c r="EII1878" s="23"/>
      <c r="EIJ1878" s="23"/>
      <c r="EIK1878" s="23"/>
      <c r="EIL1878" s="23"/>
      <c r="EIM1878" s="23"/>
      <c r="EIN1878" s="23"/>
      <c r="EIO1878" s="23"/>
      <c r="EIP1878" s="23"/>
      <c r="EIQ1878" s="23"/>
      <c r="EIR1878" s="23"/>
      <c r="EIS1878" s="23"/>
      <c r="EIT1878" s="23"/>
      <c r="EIU1878" s="23"/>
      <c r="EIV1878" s="23"/>
      <c r="EIW1878" s="23"/>
      <c r="EIX1878" s="23"/>
      <c r="EIY1878" s="23"/>
      <c r="EIZ1878" s="23"/>
      <c r="EJA1878" s="23"/>
      <c r="EJB1878" s="23"/>
      <c r="EJC1878" s="23"/>
      <c r="EJD1878" s="23"/>
      <c r="EJE1878" s="23"/>
      <c r="EJF1878" s="23"/>
      <c r="EJG1878" s="23"/>
      <c r="EJH1878" s="23"/>
      <c r="EJI1878" s="23"/>
      <c r="EJJ1878" s="23"/>
      <c r="EJK1878" s="23"/>
      <c r="EJL1878" s="23"/>
      <c r="EJM1878" s="23"/>
      <c r="EJN1878" s="23"/>
      <c r="EJO1878" s="23"/>
      <c r="EJP1878" s="23"/>
      <c r="EJQ1878" s="23"/>
      <c r="EJR1878" s="23"/>
      <c r="EJS1878" s="23"/>
      <c r="EJT1878" s="23"/>
      <c r="EJU1878" s="23"/>
      <c r="EJV1878" s="23"/>
      <c r="EJW1878" s="23"/>
      <c r="EJX1878" s="23"/>
      <c r="EJY1878" s="23"/>
      <c r="EJZ1878" s="23"/>
      <c r="EKA1878" s="23"/>
      <c r="EKB1878" s="23"/>
      <c r="EKC1878" s="23"/>
      <c r="EKD1878" s="23"/>
      <c r="EKE1878" s="23"/>
      <c r="EKF1878" s="23"/>
      <c r="EKG1878" s="23"/>
      <c r="EKH1878" s="23"/>
      <c r="EKI1878" s="23"/>
      <c r="EKJ1878" s="23"/>
      <c r="EKK1878" s="23"/>
      <c r="EKL1878" s="23"/>
      <c r="EKM1878" s="23"/>
      <c r="EKN1878" s="23"/>
      <c r="EKO1878" s="23"/>
      <c r="EKP1878" s="23"/>
      <c r="EKQ1878" s="23"/>
      <c r="EKR1878" s="23"/>
      <c r="EKS1878" s="23"/>
      <c r="EKT1878" s="23"/>
      <c r="EKU1878" s="23"/>
      <c r="EKV1878" s="23"/>
      <c r="EKW1878" s="23"/>
      <c r="EKX1878" s="23"/>
      <c r="EKY1878" s="23"/>
      <c r="EKZ1878" s="23"/>
      <c r="ELA1878" s="23"/>
      <c r="ELB1878" s="23"/>
      <c r="ELC1878" s="23"/>
      <c r="ELD1878" s="23"/>
      <c r="ELE1878" s="23"/>
      <c r="ELF1878" s="23"/>
      <c r="ELG1878" s="23"/>
      <c r="ELH1878" s="23"/>
      <c r="ELI1878" s="23"/>
      <c r="ELJ1878" s="23"/>
      <c r="ELK1878" s="23"/>
      <c r="ELL1878" s="23"/>
      <c r="ELM1878" s="23"/>
      <c r="ELN1878" s="23"/>
      <c r="ELO1878" s="23"/>
      <c r="ELP1878" s="23"/>
      <c r="ELQ1878" s="23"/>
      <c r="ELR1878" s="23"/>
      <c r="ELS1878" s="23"/>
      <c r="ELT1878" s="23"/>
      <c r="ELU1878" s="23"/>
      <c r="ELV1878" s="23"/>
      <c r="ELW1878" s="23"/>
      <c r="ELX1878" s="23"/>
      <c r="ELY1878" s="23"/>
      <c r="ELZ1878" s="23"/>
      <c r="EMA1878" s="23"/>
      <c r="EMB1878" s="23"/>
      <c r="EMC1878" s="23"/>
      <c r="EMD1878" s="23"/>
      <c r="EME1878" s="23"/>
      <c r="EMF1878" s="23"/>
      <c r="EMG1878" s="23"/>
      <c r="EMH1878" s="23"/>
      <c r="EMI1878" s="23"/>
      <c r="EMJ1878" s="23"/>
      <c r="EMK1878" s="23"/>
      <c r="EML1878" s="23"/>
      <c r="EMM1878" s="23"/>
      <c r="EMN1878" s="23"/>
      <c r="EMO1878" s="23"/>
      <c r="EMP1878" s="23"/>
      <c r="EMQ1878" s="23"/>
      <c r="EMR1878" s="23"/>
      <c r="EMS1878" s="23"/>
      <c r="EMT1878" s="23"/>
      <c r="EMU1878" s="23"/>
      <c r="EMV1878" s="23"/>
      <c r="EMW1878" s="23"/>
      <c r="EMX1878" s="23"/>
      <c r="EMY1878" s="23"/>
      <c r="EMZ1878" s="23"/>
      <c r="ENA1878" s="23"/>
      <c r="ENB1878" s="23"/>
      <c r="ENC1878" s="23"/>
      <c r="END1878" s="23"/>
      <c r="ENE1878" s="23"/>
      <c r="ENF1878" s="23"/>
      <c r="ENG1878" s="23"/>
      <c r="ENH1878" s="23"/>
      <c r="ENI1878" s="23"/>
      <c r="ENJ1878" s="23"/>
      <c r="ENK1878" s="23"/>
      <c r="ENL1878" s="23"/>
      <c r="ENM1878" s="23"/>
      <c r="ENN1878" s="23"/>
      <c r="ENO1878" s="23"/>
      <c r="ENP1878" s="23"/>
      <c r="ENQ1878" s="23"/>
      <c r="ENR1878" s="23"/>
      <c r="ENS1878" s="23"/>
      <c r="ENT1878" s="23"/>
      <c r="ENU1878" s="23"/>
      <c r="ENV1878" s="23"/>
      <c r="ENW1878" s="23"/>
      <c r="ENX1878" s="23"/>
      <c r="ENY1878" s="23"/>
      <c r="ENZ1878" s="23"/>
      <c r="EOA1878" s="23"/>
      <c r="EOB1878" s="23"/>
      <c r="EOC1878" s="23"/>
      <c r="EOD1878" s="23"/>
      <c r="EOE1878" s="23"/>
      <c r="EOF1878" s="23"/>
      <c r="EOG1878" s="23"/>
      <c r="EOH1878" s="23"/>
      <c r="EOI1878" s="23"/>
      <c r="EOJ1878" s="23"/>
      <c r="EOK1878" s="23"/>
      <c r="EOL1878" s="23"/>
      <c r="EOM1878" s="23"/>
      <c r="EON1878" s="23"/>
      <c r="EOO1878" s="23"/>
      <c r="EOP1878" s="23"/>
      <c r="EOQ1878" s="23"/>
      <c r="EOR1878" s="23"/>
      <c r="EOS1878" s="23"/>
      <c r="EOT1878" s="23"/>
      <c r="EOU1878" s="23"/>
      <c r="EOV1878" s="23"/>
      <c r="EOW1878" s="23"/>
      <c r="EOX1878" s="23"/>
      <c r="EOY1878" s="23"/>
      <c r="EOZ1878" s="23"/>
      <c r="EPA1878" s="23"/>
      <c r="EPB1878" s="23"/>
      <c r="EPC1878" s="23"/>
      <c r="EPD1878" s="23"/>
      <c r="EPE1878" s="23"/>
      <c r="EPF1878" s="23"/>
      <c r="EPG1878" s="23"/>
      <c r="EPH1878" s="23"/>
      <c r="EPI1878" s="23"/>
      <c r="EPJ1878" s="23"/>
      <c r="EPK1878" s="23"/>
      <c r="EPL1878" s="23"/>
      <c r="EPM1878" s="23"/>
      <c r="EPN1878" s="23"/>
      <c r="EPO1878" s="23"/>
      <c r="EPP1878" s="23"/>
      <c r="EPQ1878" s="23"/>
      <c r="EPR1878" s="23"/>
      <c r="EPS1878" s="23"/>
      <c r="EPT1878" s="23"/>
      <c r="EPU1878" s="23"/>
      <c r="EPV1878" s="23"/>
      <c r="EPW1878" s="23"/>
      <c r="EPX1878" s="23"/>
      <c r="EPY1878" s="23"/>
      <c r="EPZ1878" s="23"/>
      <c r="EQA1878" s="23"/>
      <c r="EQB1878" s="23"/>
      <c r="EQC1878" s="23"/>
      <c r="EQD1878" s="23"/>
      <c r="EQE1878" s="23"/>
      <c r="EQF1878" s="23"/>
      <c r="EQG1878" s="23"/>
      <c r="EQH1878" s="23"/>
      <c r="EQI1878" s="23"/>
      <c r="EQJ1878" s="23"/>
      <c r="EQK1878" s="23"/>
      <c r="EQL1878" s="23"/>
      <c r="EQM1878" s="23"/>
      <c r="EQN1878" s="23"/>
      <c r="EQO1878" s="23"/>
      <c r="EQP1878" s="23"/>
      <c r="EQQ1878" s="23"/>
      <c r="EQR1878" s="23"/>
      <c r="EQS1878" s="23"/>
      <c r="EQT1878" s="23"/>
      <c r="EQU1878" s="23"/>
      <c r="EQV1878" s="23"/>
      <c r="EQW1878" s="23"/>
      <c r="EQX1878" s="23"/>
      <c r="EQY1878" s="23"/>
      <c r="EQZ1878" s="23"/>
      <c r="ERA1878" s="23"/>
      <c r="ERB1878" s="23"/>
      <c r="ERC1878" s="23"/>
      <c r="ERD1878" s="23"/>
      <c r="ERE1878" s="23"/>
      <c r="ERF1878" s="23"/>
      <c r="ERG1878" s="23"/>
      <c r="ERH1878" s="23"/>
      <c r="ERI1878" s="23"/>
      <c r="ERJ1878" s="23"/>
      <c r="ERK1878" s="23"/>
      <c r="ERL1878" s="23"/>
      <c r="ERM1878" s="23"/>
      <c r="ERN1878" s="23"/>
      <c r="ERO1878" s="23"/>
      <c r="ERP1878" s="23"/>
      <c r="ERQ1878" s="23"/>
      <c r="ERR1878" s="23"/>
      <c r="ERS1878" s="23"/>
      <c r="ERT1878" s="23"/>
      <c r="ERU1878" s="23"/>
      <c r="ERV1878" s="23"/>
      <c r="ERW1878" s="23"/>
      <c r="ERX1878" s="23"/>
      <c r="ERY1878" s="23"/>
      <c r="ERZ1878" s="23"/>
      <c r="ESA1878" s="23"/>
      <c r="ESB1878" s="23"/>
      <c r="ESC1878" s="23"/>
      <c r="ESD1878" s="23"/>
      <c r="ESE1878" s="23"/>
      <c r="ESF1878" s="23"/>
      <c r="ESG1878" s="23"/>
      <c r="ESH1878" s="23"/>
      <c r="ESI1878" s="23"/>
      <c r="ESJ1878" s="23"/>
      <c r="ESK1878" s="23"/>
      <c r="ESL1878" s="23"/>
      <c r="ESM1878" s="23"/>
      <c r="ESN1878" s="23"/>
      <c r="ESO1878" s="23"/>
      <c r="ESP1878" s="23"/>
      <c r="ESQ1878" s="23"/>
      <c r="ESR1878" s="23"/>
      <c r="ESS1878" s="23"/>
      <c r="EST1878" s="23"/>
      <c r="ESU1878" s="23"/>
      <c r="ESV1878" s="23"/>
      <c r="ESW1878" s="23"/>
      <c r="ESX1878" s="23"/>
      <c r="ESY1878" s="23"/>
      <c r="ESZ1878" s="23"/>
      <c r="ETA1878" s="23"/>
      <c r="ETB1878" s="23"/>
      <c r="ETC1878" s="23"/>
      <c r="ETD1878" s="23"/>
      <c r="ETE1878" s="23"/>
      <c r="ETF1878" s="23"/>
      <c r="ETG1878" s="23"/>
      <c r="ETH1878" s="23"/>
      <c r="ETI1878" s="23"/>
      <c r="ETJ1878" s="23"/>
      <c r="ETK1878" s="23"/>
      <c r="ETL1878" s="23"/>
      <c r="ETM1878" s="23"/>
      <c r="ETN1878" s="23"/>
      <c r="ETO1878" s="23"/>
      <c r="ETP1878" s="23"/>
      <c r="ETQ1878" s="23"/>
      <c r="ETR1878" s="23"/>
      <c r="ETS1878" s="23"/>
      <c r="ETT1878" s="23"/>
      <c r="ETU1878" s="23"/>
      <c r="ETV1878" s="23"/>
      <c r="ETW1878" s="23"/>
      <c r="ETX1878" s="23"/>
      <c r="ETY1878" s="23"/>
      <c r="ETZ1878" s="23"/>
      <c r="EUA1878" s="23"/>
      <c r="EUB1878" s="23"/>
      <c r="EUC1878" s="23"/>
      <c r="EUD1878" s="23"/>
      <c r="EUE1878" s="23"/>
      <c r="EUF1878" s="23"/>
      <c r="EUG1878" s="23"/>
      <c r="EUH1878" s="23"/>
      <c r="EUI1878" s="23"/>
      <c r="EUJ1878" s="23"/>
      <c r="EUK1878" s="23"/>
      <c r="EUL1878" s="23"/>
      <c r="EUM1878" s="23"/>
      <c r="EUN1878" s="23"/>
      <c r="EUO1878" s="23"/>
      <c r="EUP1878" s="23"/>
      <c r="EUQ1878" s="23"/>
      <c r="EUR1878" s="23"/>
      <c r="EUS1878" s="23"/>
      <c r="EUT1878" s="23"/>
      <c r="EUU1878" s="23"/>
      <c r="EUV1878" s="23"/>
      <c r="EUW1878" s="23"/>
      <c r="EUX1878" s="23"/>
      <c r="EUY1878" s="23"/>
      <c r="EUZ1878" s="23"/>
      <c r="EVA1878" s="23"/>
      <c r="EVB1878" s="23"/>
      <c r="EVC1878" s="23"/>
      <c r="EVD1878" s="23"/>
      <c r="EVE1878" s="23"/>
      <c r="EVF1878" s="23"/>
      <c r="EVG1878" s="23"/>
      <c r="EVH1878" s="23"/>
      <c r="EVI1878" s="23"/>
      <c r="EVJ1878" s="23"/>
      <c r="EVK1878" s="23"/>
      <c r="EVL1878" s="23"/>
      <c r="EVM1878" s="23"/>
      <c r="EVN1878" s="23"/>
      <c r="EVO1878" s="23"/>
      <c r="EVP1878" s="23"/>
      <c r="EVQ1878" s="23"/>
      <c r="EVR1878" s="23"/>
      <c r="EVS1878" s="23"/>
      <c r="EVT1878" s="23"/>
      <c r="EVU1878" s="23"/>
      <c r="EVV1878" s="23"/>
      <c r="EVW1878" s="23"/>
      <c r="EVX1878" s="23"/>
      <c r="EVY1878" s="23"/>
      <c r="EVZ1878" s="23"/>
      <c r="EWA1878" s="23"/>
      <c r="EWB1878" s="23"/>
      <c r="EWC1878" s="23"/>
      <c r="EWD1878" s="23"/>
      <c r="EWE1878" s="23"/>
      <c r="EWF1878" s="23"/>
      <c r="EWG1878" s="23"/>
      <c r="EWH1878" s="23"/>
      <c r="EWI1878" s="23"/>
      <c r="EWJ1878" s="23"/>
      <c r="EWK1878" s="23"/>
      <c r="EWL1878" s="23"/>
      <c r="EWM1878" s="23"/>
      <c r="EWN1878" s="23"/>
      <c r="EWO1878" s="23"/>
      <c r="EWP1878" s="23"/>
      <c r="EWQ1878" s="23"/>
      <c r="EWR1878" s="23"/>
      <c r="EWS1878" s="23"/>
      <c r="EWT1878" s="23"/>
      <c r="EWU1878" s="23"/>
      <c r="EWV1878" s="23"/>
      <c r="EWW1878" s="23"/>
      <c r="EWX1878" s="23"/>
      <c r="EWY1878" s="23"/>
      <c r="EWZ1878" s="23"/>
      <c r="EXA1878" s="23"/>
      <c r="EXB1878" s="23"/>
      <c r="EXC1878" s="23"/>
      <c r="EXD1878" s="23"/>
      <c r="EXE1878" s="23"/>
      <c r="EXF1878" s="23"/>
      <c r="EXG1878" s="23"/>
      <c r="EXH1878" s="23"/>
      <c r="EXI1878" s="23"/>
      <c r="EXJ1878" s="23"/>
      <c r="EXK1878" s="23"/>
      <c r="EXL1878" s="23"/>
      <c r="EXM1878" s="23"/>
      <c r="EXN1878" s="23"/>
      <c r="EXO1878" s="23"/>
      <c r="EXP1878" s="23"/>
      <c r="EXQ1878" s="23"/>
      <c r="EXR1878" s="23"/>
      <c r="EXS1878" s="23"/>
      <c r="EXT1878" s="23"/>
      <c r="EXU1878" s="23"/>
      <c r="EXV1878" s="23"/>
      <c r="EXW1878" s="23"/>
      <c r="EXX1878" s="23"/>
      <c r="EXY1878" s="23"/>
      <c r="EXZ1878" s="23"/>
      <c r="EYA1878" s="23"/>
      <c r="EYB1878" s="23"/>
      <c r="EYC1878" s="23"/>
      <c r="EYD1878" s="23"/>
      <c r="EYE1878" s="23"/>
      <c r="EYF1878" s="23"/>
      <c r="EYG1878" s="23"/>
      <c r="EYH1878" s="23"/>
      <c r="EYI1878" s="23"/>
      <c r="EYJ1878" s="23"/>
      <c r="EYK1878" s="23"/>
      <c r="EYL1878" s="23"/>
      <c r="EYM1878" s="23"/>
      <c r="EYN1878" s="23"/>
      <c r="EYO1878" s="23"/>
      <c r="EYP1878" s="23"/>
      <c r="EYQ1878" s="23"/>
      <c r="EYR1878" s="23"/>
      <c r="EYS1878" s="23"/>
      <c r="EYT1878" s="23"/>
      <c r="EYU1878" s="23"/>
      <c r="EYV1878" s="23"/>
      <c r="EYW1878" s="23"/>
      <c r="EYX1878" s="23"/>
      <c r="EYY1878" s="23"/>
      <c r="EYZ1878" s="23"/>
      <c r="EZA1878" s="23"/>
      <c r="EZB1878" s="23"/>
      <c r="EZC1878" s="23"/>
      <c r="EZD1878" s="23"/>
      <c r="EZE1878" s="23"/>
      <c r="EZF1878" s="23"/>
      <c r="EZG1878" s="23"/>
      <c r="EZH1878" s="23"/>
      <c r="EZI1878" s="23"/>
      <c r="EZJ1878" s="23"/>
      <c r="EZK1878" s="23"/>
      <c r="EZL1878" s="23"/>
      <c r="EZM1878" s="23"/>
      <c r="EZN1878" s="23"/>
      <c r="EZO1878" s="23"/>
      <c r="EZP1878" s="23"/>
      <c r="EZQ1878" s="23"/>
      <c r="EZR1878" s="23"/>
      <c r="EZS1878" s="23"/>
      <c r="EZT1878" s="23"/>
      <c r="EZU1878" s="23"/>
      <c r="EZV1878" s="23"/>
      <c r="EZW1878" s="23"/>
      <c r="EZX1878" s="23"/>
      <c r="EZY1878" s="23"/>
      <c r="EZZ1878" s="23"/>
      <c r="FAA1878" s="23"/>
      <c r="FAB1878" s="23"/>
      <c r="FAC1878" s="23"/>
      <c r="FAD1878" s="23"/>
      <c r="FAE1878" s="23"/>
      <c r="FAF1878" s="23"/>
      <c r="FAG1878" s="23"/>
      <c r="FAH1878" s="23"/>
      <c r="FAI1878" s="23"/>
      <c r="FAJ1878" s="23"/>
      <c r="FAK1878" s="23"/>
      <c r="FAL1878" s="23"/>
      <c r="FAM1878" s="23"/>
      <c r="FAN1878" s="23"/>
      <c r="FAO1878" s="23"/>
      <c r="FAP1878" s="23"/>
      <c r="FAQ1878" s="23"/>
      <c r="FAR1878" s="23"/>
      <c r="FAS1878" s="23"/>
      <c r="FAT1878" s="23"/>
      <c r="FAU1878" s="23"/>
      <c r="FAV1878" s="23"/>
      <c r="FAW1878" s="23"/>
      <c r="FAX1878" s="23"/>
      <c r="FAY1878" s="23"/>
      <c r="FAZ1878" s="23"/>
      <c r="FBA1878" s="23"/>
      <c r="FBB1878" s="23"/>
      <c r="FBC1878" s="23"/>
      <c r="FBD1878" s="23"/>
      <c r="FBE1878" s="23"/>
      <c r="FBF1878" s="23"/>
      <c r="FBG1878" s="23"/>
      <c r="FBH1878" s="23"/>
      <c r="FBI1878" s="23"/>
      <c r="FBJ1878" s="23"/>
      <c r="FBK1878" s="23"/>
      <c r="FBL1878" s="23"/>
      <c r="FBM1878" s="23"/>
      <c r="FBN1878" s="23"/>
      <c r="FBO1878" s="23"/>
      <c r="FBP1878" s="23"/>
      <c r="FBQ1878" s="23"/>
      <c r="FBR1878" s="23"/>
      <c r="FBS1878" s="23"/>
      <c r="FBT1878" s="23"/>
      <c r="FBU1878" s="23"/>
      <c r="FBV1878" s="23"/>
      <c r="FBW1878" s="23"/>
      <c r="FBX1878" s="23"/>
      <c r="FBY1878" s="23"/>
      <c r="FBZ1878" s="23"/>
      <c r="FCA1878" s="23"/>
      <c r="FCB1878" s="23"/>
      <c r="FCC1878" s="23"/>
      <c r="FCD1878" s="23"/>
      <c r="FCE1878" s="23"/>
      <c r="FCF1878" s="23"/>
      <c r="FCG1878" s="23"/>
      <c r="FCH1878" s="23"/>
      <c r="FCI1878" s="23"/>
      <c r="FCJ1878" s="23"/>
      <c r="FCK1878" s="23"/>
      <c r="FCL1878" s="23"/>
      <c r="FCM1878" s="23"/>
      <c r="FCN1878" s="23"/>
      <c r="FCO1878" s="23"/>
      <c r="FCP1878" s="23"/>
      <c r="FCQ1878" s="23"/>
      <c r="FCR1878" s="23"/>
      <c r="FCS1878" s="23"/>
      <c r="FCT1878" s="23"/>
      <c r="FCU1878" s="23"/>
      <c r="FCV1878" s="23"/>
      <c r="FCW1878" s="23"/>
      <c r="FCX1878" s="23"/>
      <c r="FCY1878" s="23"/>
      <c r="FCZ1878" s="23"/>
      <c r="FDA1878" s="23"/>
      <c r="FDB1878" s="23"/>
      <c r="FDC1878" s="23"/>
      <c r="FDD1878" s="23"/>
      <c r="FDE1878" s="23"/>
      <c r="FDF1878" s="23"/>
      <c r="FDG1878" s="23"/>
      <c r="FDH1878" s="23"/>
      <c r="FDI1878" s="23"/>
      <c r="FDJ1878" s="23"/>
      <c r="FDK1878" s="23"/>
      <c r="FDL1878" s="23"/>
      <c r="FDM1878" s="23"/>
      <c r="FDN1878" s="23"/>
      <c r="FDO1878" s="23"/>
      <c r="FDP1878" s="23"/>
      <c r="FDQ1878" s="23"/>
      <c r="FDR1878" s="23"/>
      <c r="FDS1878" s="23"/>
      <c r="FDT1878" s="23"/>
      <c r="FDU1878" s="23"/>
      <c r="FDV1878" s="23"/>
      <c r="FDW1878" s="23"/>
      <c r="FDX1878" s="23"/>
      <c r="FDY1878" s="23"/>
      <c r="FDZ1878" s="23"/>
      <c r="FEA1878" s="23"/>
      <c r="FEB1878" s="23"/>
      <c r="FEC1878" s="23"/>
      <c r="FED1878" s="23"/>
      <c r="FEE1878" s="23"/>
      <c r="FEF1878" s="23"/>
      <c r="FEG1878" s="23"/>
      <c r="FEH1878" s="23"/>
      <c r="FEI1878" s="23"/>
      <c r="FEJ1878" s="23"/>
      <c r="FEK1878" s="23"/>
      <c r="FEL1878" s="23"/>
      <c r="FEM1878" s="23"/>
      <c r="FEN1878" s="23"/>
      <c r="FEO1878" s="23"/>
      <c r="FEP1878" s="23"/>
      <c r="FEQ1878" s="23"/>
      <c r="FER1878" s="23"/>
      <c r="FES1878" s="23"/>
      <c r="FET1878" s="23"/>
      <c r="FEU1878" s="23"/>
      <c r="FEV1878" s="23"/>
      <c r="FEW1878" s="23"/>
      <c r="FEX1878" s="23"/>
      <c r="FEY1878" s="23"/>
      <c r="FEZ1878" s="23"/>
      <c r="FFA1878" s="23"/>
      <c r="FFB1878" s="23"/>
      <c r="FFC1878" s="23"/>
      <c r="FFD1878" s="23"/>
      <c r="FFE1878" s="23"/>
      <c r="FFF1878" s="23"/>
      <c r="FFG1878" s="23"/>
      <c r="FFH1878" s="23"/>
      <c r="FFI1878" s="23"/>
      <c r="FFJ1878" s="23"/>
      <c r="FFK1878" s="23"/>
      <c r="FFL1878" s="23"/>
      <c r="FFM1878" s="23"/>
      <c r="FFN1878" s="23"/>
      <c r="FFO1878" s="23"/>
      <c r="FFP1878" s="23"/>
      <c r="FFQ1878" s="23"/>
      <c r="FFR1878" s="23"/>
      <c r="FFS1878" s="23"/>
      <c r="FFT1878" s="23"/>
      <c r="FFU1878" s="23"/>
      <c r="FFV1878" s="23"/>
      <c r="FFW1878" s="23"/>
      <c r="FFX1878" s="23"/>
      <c r="FFY1878" s="23"/>
      <c r="FFZ1878" s="23"/>
      <c r="FGA1878" s="23"/>
      <c r="FGB1878" s="23"/>
      <c r="FGC1878" s="23"/>
      <c r="FGD1878" s="23"/>
      <c r="FGE1878" s="23"/>
      <c r="FGF1878" s="23"/>
      <c r="FGG1878" s="23"/>
      <c r="FGH1878" s="23"/>
      <c r="FGI1878" s="23"/>
      <c r="FGJ1878" s="23"/>
      <c r="FGK1878" s="23"/>
      <c r="FGL1878" s="23"/>
      <c r="FGM1878" s="23"/>
      <c r="FGN1878" s="23"/>
      <c r="FGO1878" s="23"/>
      <c r="FGP1878" s="23"/>
      <c r="FGQ1878" s="23"/>
      <c r="FGR1878" s="23"/>
      <c r="FGS1878" s="23"/>
      <c r="FGT1878" s="23"/>
      <c r="FGU1878" s="23"/>
      <c r="FGV1878" s="23"/>
      <c r="FGW1878" s="23"/>
      <c r="FGX1878" s="23"/>
      <c r="FGY1878" s="23"/>
      <c r="FGZ1878" s="23"/>
      <c r="FHA1878" s="23"/>
      <c r="FHB1878" s="23"/>
      <c r="FHC1878" s="23"/>
      <c r="FHD1878" s="23"/>
      <c r="FHE1878" s="23"/>
      <c r="FHF1878" s="23"/>
      <c r="FHG1878" s="23"/>
      <c r="FHH1878" s="23"/>
      <c r="FHI1878" s="23"/>
      <c r="FHJ1878" s="23"/>
      <c r="FHK1878" s="23"/>
      <c r="FHL1878" s="23"/>
      <c r="FHM1878" s="23"/>
      <c r="FHN1878" s="23"/>
      <c r="FHO1878" s="23"/>
      <c r="FHP1878" s="23"/>
      <c r="FHQ1878" s="23"/>
      <c r="FHR1878" s="23"/>
      <c r="FHS1878" s="23"/>
      <c r="FHT1878" s="23"/>
      <c r="FHU1878" s="23"/>
      <c r="FHV1878" s="23"/>
      <c r="FHW1878" s="23"/>
      <c r="FHX1878" s="23"/>
      <c r="FHY1878" s="23"/>
      <c r="FHZ1878" s="23"/>
      <c r="FIA1878" s="23"/>
      <c r="FIB1878" s="23"/>
      <c r="FIC1878" s="23"/>
      <c r="FID1878" s="23"/>
      <c r="FIE1878" s="23"/>
      <c r="FIF1878" s="23"/>
      <c r="FIG1878" s="23"/>
      <c r="FIH1878" s="23"/>
      <c r="FII1878" s="23"/>
      <c r="FIJ1878" s="23"/>
      <c r="FIK1878" s="23"/>
      <c r="FIL1878" s="23"/>
      <c r="FIM1878" s="23"/>
      <c r="FIN1878" s="23"/>
      <c r="FIO1878" s="23"/>
      <c r="FIP1878" s="23"/>
      <c r="FIQ1878" s="23"/>
      <c r="FIR1878" s="23"/>
      <c r="FIS1878" s="23"/>
      <c r="FIT1878" s="23"/>
      <c r="FIU1878" s="23"/>
      <c r="FIV1878" s="23"/>
      <c r="FIW1878" s="23"/>
      <c r="FIX1878" s="23"/>
      <c r="FIY1878" s="23"/>
      <c r="FIZ1878" s="23"/>
      <c r="FJA1878" s="23"/>
      <c r="FJB1878" s="23"/>
      <c r="FJC1878" s="23"/>
      <c r="FJD1878" s="23"/>
      <c r="FJE1878" s="23"/>
      <c r="FJF1878" s="23"/>
      <c r="FJG1878" s="23"/>
      <c r="FJH1878" s="23"/>
      <c r="FJI1878" s="23"/>
      <c r="FJJ1878" s="23"/>
      <c r="FJK1878" s="23"/>
      <c r="FJL1878" s="23"/>
      <c r="FJM1878" s="23"/>
      <c r="FJN1878" s="23"/>
      <c r="FJO1878" s="23"/>
      <c r="FJP1878" s="23"/>
      <c r="FJQ1878" s="23"/>
      <c r="FJR1878" s="23"/>
      <c r="FJS1878" s="23"/>
      <c r="FJT1878" s="23"/>
      <c r="FJU1878" s="23"/>
      <c r="FJV1878" s="23"/>
      <c r="FJW1878" s="23"/>
      <c r="FJX1878" s="23"/>
      <c r="FJY1878" s="23"/>
      <c r="FJZ1878" s="23"/>
      <c r="FKA1878" s="23"/>
      <c r="FKB1878" s="23"/>
      <c r="FKC1878" s="23"/>
      <c r="FKD1878" s="23"/>
      <c r="FKE1878" s="23"/>
      <c r="FKF1878" s="23"/>
      <c r="FKG1878" s="23"/>
      <c r="FKH1878" s="23"/>
      <c r="FKI1878" s="23"/>
      <c r="FKJ1878" s="23"/>
      <c r="FKK1878" s="23"/>
      <c r="FKL1878" s="23"/>
      <c r="FKM1878" s="23"/>
      <c r="FKN1878" s="23"/>
      <c r="FKO1878" s="23"/>
      <c r="FKP1878" s="23"/>
      <c r="FKQ1878" s="23"/>
      <c r="FKR1878" s="23"/>
      <c r="FKS1878" s="23"/>
      <c r="FKT1878" s="23"/>
      <c r="FKU1878" s="23"/>
      <c r="FKV1878" s="23"/>
      <c r="FKW1878" s="23"/>
      <c r="FKX1878" s="23"/>
      <c r="FKY1878" s="23"/>
      <c r="FKZ1878" s="23"/>
      <c r="FLA1878" s="23"/>
      <c r="FLB1878" s="23"/>
      <c r="FLC1878" s="23"/>
      <c r="FLD1878" s="23"/>
      <c r="FLE1878" s="23"/>
      <c r="FLF1878" s="23"/>
      <c r="FLG1878" s="23"/>
      <c r="FLH1878" s="23"/>
      <c r="FLI1878" s="23"/>
      <c r="FLJ1878" s="23"/>
      <c r="FLK1878" s="23"/>
      <c r="FLL1878" s="23"/>
      <c r="FLM1878" s="23"/>
      <c r="FLN1878" s="23"/>
      <c r="FLO1878" s="23"/>
      <c r="FLP1878" s="23"/>
      <c r="FLQ1878" s="23"/>
      <c r="FLR1878" s="23"/>
      <c r="FLS1878" s="23"/>
      <c r="FLT1878" s="23"/>
      <c r="FLU1878" s="23"/>
      <c r="FLV1878" s="23"/>
      <c r="FLW1878" s="23"/>
      <c r="FLX1878" s="23"/>
      <c r="FLY1878" s="23"/>
      <c r="FLZ1878" s="23"/>
      <c r="FMA1878" s="23"/>
      <c r="FMB1878" s="23"/>
      <c r="FMC1878" s="23"/>
      <c r="FMD1878" s="23"/>
      <c r="FME1878" s="23"/>
      <c r="FMF1878" s="23"/>
      <c r="FMG1878" s="23"/>
      <c r="FMH1878" s="23"/>
      <c r="FMI1878" s="23"/>
      <c r="FMJ1878" s="23"/>
      <c r="FMK1878" s="23"/>
      <c r="FML1878" s="23"/>
      <c r="FMM1878" s="23"/>
      <c r="FMN1878" s="23"/>
      <c r="FMO1878" s="23"/>
      <c r="FMP1878" s="23"/>
      <c r="FMQ1878" s="23"/>
      <c r="FMR1878" s="23"/>
      <c r="FMS1878" s="23"/>
      <c r="FMT1878" s="23"/>
      <c r="FMU1878" s="23"/>
      <c r="FMV1878" s="23"/>
      <c r="FMW1878" s="23"/>
      <c r="FMX1878" s="23"/>
      <c r="FMY1878" s="23"/>
      <c r="FMZ1878" s="23"/>
      <c r="FNA1878" s="23"/>
      <c r="FNB1878" s="23"/>
      <c r="FNC1878" s="23"/>
      <c r="FND1878" s="23"/>
      <c r="FNE1878" s="23"/>
      <c r="FNF1878" s="23"/>
      <c r="FNG1878" s="23"/>
      <c r="FNH1878" s="23"/>
      <c r="FNI1878" s="23"/>
      <c r="FNJ1878" s="23"/>
      <c r="FNK1878" s="23"/>
      <c r="FNL1878" s="23"/>
      <c r="FNM1878" s="23"/>
      <c r="FNN1878" s="23"/>
      <c r="FNO1878" s="23"/>
      <c r="FNP1878" s="23"/>
      <c r="FNQ1878" s="23"/>
      <c r="FNR1878" s="23"/>
      <c r="FNS1878" s="23"/>
      <c r="FNT1878" s="23"/>
      <c r="FNU1878" s="23"/>
      <c r="FNV1878" s="23"/>
      <c r="FNW1878" s="23"/>
      <c r="FNX1878" s="23"/>
      <c r="FNY1878" s="23"/>
      <c r="FNZ1878" s="23"/>
      <c r="FOA1878" s="23"/>
      <c r="FOB1878" s="23"/>
      <c r="FOC1878" s="23"/>
      <c r="FOD1878" s="23"/>
      <c r="FOE1878" s="23"/>
      <c r="FOF1878" s="23"/>
      <c r="FOG1878" s="23"/>
      <c r="FOH1878" s="23"/>
      <c r="FOI1878" s="23"/>
      <c r="FOJ1878" s="23"/>
      <c r="FOK1878" s="23"/>
      <c r="FOL1878" s="23"/>
      <c r="FOM1878" s="23"/>
      <c r="FON1878" s="23"/>
      <c r="FOO1878" s="23"/>
      <c r="FOP1878" s="23"/>
      <c r="FOQ1878" s="23"/>
      <c r="FOR1878" s="23"/>
      <c r="FOS1878" s="23"/>
      <c r="FOT1878" s="23"/>
      <c r="FOU1878" s="23"/>
      <c r="FOV1878" s="23"/>
      <c r="FOW1878" s="23"/>
      <c r="FOX1878" s="23"/>
      <c r="FOY1878" s="23"/>
      <c r="FOZ1878" s="23"/>
      <c r="FPA1878" s="23"/>
      <c r="FPB1878" s="23"/>
      <c r="FPC1878" s="23"/>
      <c r="FPD1878" s="23"/>
      <c r="FPE1878" s="23"/>
      <c r="FPF1878" s="23"/>
      <c r="FPG1878" s="23"/>
      <c r="FPH1878" s="23"/>
      <c r="FPI1878" s="23"/>
      <c r="FPJ1878" s="23"/>
      <c r="FPK1878" s="23"/>
      <c r="FPL1878" s="23"/>
      <c r="FPM1878" s="23"/>
      <c r="FPN1878" s="23"/>
      <c r="FPO1878" s="23"/>
      <c r="FPP1878" s="23"/>
      <c r="FPQ1878" s="23"/>
      <c r="FPR1878" s="23"/>
      <c r="FPS1878" s="23"/>
      <c r="FPT1878" s="23"/>
      <c r="FPU1878" s="23"/>
      <c r="FPV1878" s="23"/>
      <c r="FPW1878" s="23"/>
      <c r="FPX1878" s="23"/>
      <c r="FPY1878" s="23"/>
      <c r="FPZ1878" s="23"/>
      <c r="FQA1878" s="23"/>
      <c r="FQB1878" s="23"/>
      <c r="FQC1878" s="23"/>
      <c r="FQD1878" s="23"/>
      <c r="FQE1878" s="23"/>
      <c r="FQF1878" s="23"/>
      <c r="FQG1878" s="23"/>
      <c r="FQH1878" s="23"/>
      <c r="FQI1878" s="23"/>
      <c r="FQJ1878" s="23"/>
      <c r="FQK1878" s="23"/>
      <c r="FQL1878" s="23"/>
      <c r="FQM1878" s="23"/>
      <c r="FQN1878" s="23"/>
      <c r="FQO1878" s="23"/>
      <c r="FQP1878" s="23"/>
      <c r="FQQ1878" s="23"/>
      <c r="FQR1878" s="23"/>
      <c r="FQS1878" s="23"/>
      <c r="FQT1878" s="23"/>
      <c r="FQU1878" s="23"/>
      <c r="FQV1878" s="23"/>
      <c r="FQW1878" s="23"/>
      <c r="FQX1878" s="23"/>
      <c r="FQY1878" s="23"/>
      <c r="FQZ1878" s="23"/>
      <c r="FRA1878" s="23"/>
      <c r="FRB1878" s="23"/>
      <c r="FRC1878" s="23"/>
      <c r="FRD1878" s="23"/>
      <c r="FRE1878" s="23"/>
      <c r="FRF1878" s="23"/>
      <c r="FRG1878" s="23"/>
      <c r="FRH1878" s="23"/>
      <c r="FRI1878" s="23"/>
      <c r="FRJ1878" s="23"/>
      <c r="FRK1878" s="23"/>
      <c r="FRL1878" s="23"/>
      <c r="FRM1878" s="23"/>
      <c r="FRN1878" s="23"/>
      <c r="FRO1878" s="23"/>
      <c r="FRP1878" s="23"/>
      <c r="FRQ1878" s="23"/>
      <c r="FRR1878" s="23"/>
      <c r="FRS1878" s="23"/>
      <c r="FRT1878" s="23"/>
      <c r="FRU1878" s="23"/>
      <c r="FRV1878" s="23"/>
      <c r="FRW1878" s="23"/>
      <c r="FRX1878" s="23"/>
      <c r="FRY1878" s="23"/>
      <c r="FRZ1878" s="23"/>
      <c r="FSA1878" s="23"/>
      <c r="FSB1878" s="23"/>
      <c r="FSC1878" s="23"/>
      <c r="FSD1878" s="23"/>
      <c r="FSE1878" s="23"/>
      <c r="FSF1878" s="23"/>
      <c r="FSG1878" s="23"/>
      <c r="FSH1878" s="23"/>
      <c r="FSI1878" s="23"/>
      <c r="FSJ1878" s="23"/>
      <c r="FSK1878" s="23"/>
      <c r="FSL1878" s="23"/>
      <c r="FSM1878" s="23"/>
      <c r="FSN1878" s="23"/>
      <c r="FSO1878" s="23"/>
      <c r="FSP1878" s="23"/>
      <c r="FSQ1878" s="23"/>
      <c r="FSR1878" s="23"/>
      <c r="FSS1878" s="23"/>
      <c r="FST1878" s="23"/>
      <c r="FSU1878" s="23"/>
      <c r="FSV1878" s="23"/>
      <c r="FSW1878" s="23"/>
      <c r="FSX1878" s="23"/>
      <c r="FSY1878" s="23"/>
      <c r="FSZ1878" s="23"/>
      <c r="FTA1878" s="23"/>
      <c r="FTB1878" s="23"/>
      <c r="FTC1878" s="23"/>
      <c r="FTD1878" s="23"/>
      <c r="FTE1878" s="23"/>
      <c r="FTF1878" s="23"/>
      <c r="FTG1878" s="23"/>
      <c r="FTH1878" s="23"/>
      <c r="FTI1878" s="23"/>
      <c r="FTJ1878" s="23"/>
      <c r="FTK1878" s="23"/>
      <c r="FTL1878" s="23"/>
      <c r="FTM1878" s="23"/>
      <c r="FTN1878" s="23"/>
      <c r="FTO1878" s="23"/>
      <c r="FTP1878" s="23"/>
      <c r="FTQ1878" s="23"/>
      <c r="FTR1878" s="23"/>
      <c r="FTS1878" s="23"/>
      <c r="FTT1878" s="23"/>
      <c r="FTU1878" s="23"/>
      <c r="FTV1878" s="23"/>
      <c r="FTW1878" s="23"/>
      <c r="FTX1878" s="23"/>
      <c r="FTY1878" s="23"/>
      <c r="FTZ1878" s="23"/>
      <c r="FUA1878" s="23"/>
      <c r="FUB1878" s="23"/>
      <c r="FUC1878" s="23"/>
      <c r="FUD1878" s="23"/>
      <c r="FUE1878" s="23"/>
      <c r="FUF1878" s="23"/>
      <c r="FUG1878" s="23"/>
      <c r="FUH1878" s="23"/>
      <c r="FUI1878" s="23"/>
      <c r="FUJ1878" s="23"/>
      <c r="FUK1878" s="23"/>
      <c r="FUL1878" s="23"/>
      <c r="FUM1878" s="23"/>
      <c r="FUN1878" s="23"/>
      <c r="FUO1878" s="23"/>
      <c r="FUP1878" s="23"/>
      <c r="FUQ1878" s="23"/>
      <c r="FUR1878" s="23"/>
      <c r="FUS1878" s="23"/>
      <c r="FUT1878" s="23"/>
      <c r="FUU1878" s="23"/>
      <c r="FUV1878" s="23"/>
      <c r="FUW1878" s="23"/>
      <c r="FUX1878" s="23"/>
      <c r="FUY1878" s="23"/>
      <c r="FUZ1878" s="23"/>
      <c r="FVA1878" s="23"/>
      <c r="FVB1878" s="23"/>
      <c r="FVC1878" s="23"/>
      <c r="FVD1878" s="23"/>
      <c r="FVE1878" s="23"/>
      <c r="FVF1878" s="23"/>
      <c r="FVG1878" s="23"/>
      <c r="FVH1878" s="23"/>
      <c r="FVI1878" s="23"/>
      <c r="FVJ1878" s="23"/>
      <c r="FVK1878" s="23"/>
      <c r="FVL1878" s="23"/>
      <c r="FVM1878" s="23"/>
      <c r="FVN1878" s="23"/>
      <c r="FVO1878" s="23"/>
      <c r="FVP1878" s="23"/>
      <c r="FVQ1878" s="23"/>
      <c r="FVR1878" s="23"/>
      <c r="FVS1878" s="23"/>
      <c r="FVT1878" s="23"/>
      <c r="FVU1878" s="23"/>
      <c r="FVV1878" s="23"/>
      <c r="FVW1878" s="23"/>
      <c r="FVX1878" s="23"/>
      <c r="FVY1878" s="23"/>
      <c r="FVZ1878" s="23"/>
      <c r="FWA1878" s="23"/>
      <c r="FWB1878" s="23"/>
      <c r="FWC1878" s="23"/>
      <c r="FWD1878" s="23"/>
      <c r="FWE1878" s="23"/>
      <c r="FWF1878" s="23"/>
      <c r="FWG1878" s="23"/>
      <c r="FWH1878" s="23"/>
      <c r="FWI1878" s="23"/>
      <c r="FWJ1878" s="23"/>
      <c r="FWK1878" s="23"/>
      <c r="FWL1878" s="23"/>
      <c r="FWM1878" s="23"/>
      <c r="FWN1878" s="23"/>
      <c r="FWO1878" s="23"/>
      <c r="FWP1878" s="23"/>
      <c r="FWQ1878" s="23"/>
      <c r="FWR1878" s="23"/>
      <c r="FWS1878" s="23"/>
      <c r="FWT1878" s="23"/>
      <c r="FWU1878" s="23"/>
      <c r="FWV1878" s="23"/>
      <c r="FWW1878" s="23"/>
      <c r="FWX1878" s="23"/>
      <c r="FWY1878" s="23"/>
      <c r="FWZ1878" s="23"/>
      <c r="FXA1878" s="23"/>
      <c r="FXB1878" s="23"/>
      <c r="FXC1878" s="23"/>
      <c r="FXD1878" s="23"/>
      <c r="FXE1878" s="23"/>
      <c r="FXF1878" s="23"/>
      <c r="FXG1878" s="23"/>
      <c r="FXH1878" s="23"/>
      <c r="FXI1878" s="23"/>
      <c r="FXJ1878" s="23"/>
      <c r="FXK1878" s="23"/>
      <c r="FXL1878" s="23"/>
      <c r="FXM1878" s="23"/>
      <c r="FXN1878" s="23"/>
      <c r="FXO1878" s="23"/>
      <c r="FXP1878" s="23"/>
      <c r="FXQ1878" s="23"/>
      <c r="FXR1878" s="23"/>
      <c r="FXS1878" s="23"/>
      <c r="FXT1878" s="23"/>
      <c r="FXU1878" s="23"/>
      <c r="FXV1878" s="23"/>
      <c r="FXW1878" s="23"/>
      <c r="FXX1878" s="23"/>
      <c r="FXY1878" s="23"/>
      <c r="FXZ1878" s="23"/>
      <c r="FYA1878" s="23"/>
      <c r="FYB1878" s="23"/>
      <c r="FYC1878" s="23"/>
      <c r="FYD1878" s="23"/>
      <c r="FYE1878" s="23"/>
      <c r="FYF1878" s="23"/>
      <c r="FYG1878" s="23"/>
      <c r="FYH1878" s="23"/>
      <c r="FYI1878" s="23"/>
      <c r="FYJ1878" s="23"/>
      <c r="FYK1878" s="23"/>
      <c r="FYL1878" s="23"/>
      <c r="FYM1878" s="23"/>
      <c r="FYN1878" s="23"/>
      <c r="FYO1878" s="23"/>
      <c r="FYP1878" s="23"/>
      <c r="FYQ1878" s="23"/>
      <c r="FYR1878" s="23"/>
      <c r="FYS1878" s="23"/>
      <c r="FYT1878" s="23"/>
      <c r="FYU1878" s="23"/>
      <c r="FYV1878" s="23"/>
      <c r="FYW1878" s="23"/>
      <c r="FYX1878" s="23"/>
      <c r="FYY1878" s="23"/>
      <c r="FYZ1878" s="23"/>
      <c r="FZA1878" s="23"/>
      <c r="FZB1878" s="23"/>
      <c r="FZC1878" s="23"/>
      <c r="FZD1878" s="23"/>
      <c r="FZE1878" s="23"/>
      <c r="FZF1878" s="23"/>
      <c r="FZG1878" s="23"/>
      <c r="FZH1878" s="23"/>
      <c r="FZI1878" s="23"/>
      <c r="FZJ1878" s="23"/>
      <c r="FZK1878" s="23"/>
      <c r="FZL1878" s="23"/>
      <c r="FZM1878" s="23"/>
      <c r="FZN1878" s="23"/>
      <c r="FZO1878" s="23"/>
      <c r="FZP1878" s="23"/>
      <c r="FZQ1878" s="23"/>
      <c r="FZR1878" s="23"/>
      <c r="FZS1878" s="23"/>
      <c r="FZT1878" s="23"/>
      <c r="FZU1878" s="23"/>
      <c r="FZV1878" s="23"/>
      <c r="FZW1878" s="23"/>
      <c r="FZX1878" s="23"/>
      <c r="FZY1878" s="23"/>
      <c r="FZZ1878" s="23"/>
      <c r="GAA1878" s="23"/>
      <c r="GAB1878" s="23"/>
      <c r="GAC1878" s="23"/>
      <c r="GAD1878" s="23"/>
      <c r="GAE1878" s="23"/>
      <c r="GAF1878" s="23"/>
      <c r="GAG1878" s="23"/>
      <c r="GAH1878" s="23"/>
      <c r="GAI1878" s="23"/>
      <c r="GAJ1878" s="23"/>
      <c r="GAK1878" s="23"/>
      <c r="GAL1878" s="23"/>
      <c r="GAM1878" s="23"/>
      <c r="GAN1878" s="23"/>
      <c r="GAO1878" s="23"/>
      <c r="GAP1878" s="23"/>
      <c r="GAQ1878" s="23"/>
      <c r="GAR1878" s="23"/>
      <c r="GAS1878" s="23"/>
      <c r="GAT1878" s="23"/>
      <c r="GAU1878" s="23"/>
      <c r="GAV1878" s="23"/>
      <c r="GAW1878" s="23"/>
      <c r="GAX1878" s="23"/>
      <c r="GAY1878" s="23"/>
      <c r="GAZ1878" s="23"/>
      <c r="GBA1878" s="23"/>
      <c r="GBB1878" s="23"/>
      <c r="GBC1878" s="23"/>
      <c r="GBD1878" s="23"/>
      <c r="GBE1878" s="23"/>
      <c r="GBF1878" s="23"/>
      <c r="GBG1878" s="23"/>
      <c r="GBH1878" s="23"/>
      <c r="GBI1878" s="23"/>
      <c r="GBJ1878" s="23"/>
      <c r="GBK1878" s="23"/>
      <c r="GBL1878" s="23"/>
      <c r="GBM1878" s="23"/>
      <c r="GBN1878" s="23"/>
      <c r="GBO1878" s="23"/>
      <c r="GBP1878" s="23"/>
      <c r="GBQ1878" s="23"/>
      <c r="GBR1878" s="23"/>
      <c r="GBS1878" s="23"/>
      <c r="GBT1878" s="23"/>
      <c r="GBU1878" s="23"/>
      <c r="GBV1878" s="23"/>
      <c r="GBW1878" s="23"/>
      <c r="GBX1878" s="23"/>
      <c r="GBY1878" s="23"/>
      <c r="GBZ1878" s="23"/>
      <c r="GCA1878" s="23"/>
      <c r="GCB1878" s="23"/>
      <c r="GCC1878" s="23"/>
      <c r="GCD1878" s="23"/>
      <c r="GCE1878" s="23"/>
      <c r="GCF1878" s="23"/>
      <c r="GCG1878" s="23"/>
      <c r="GCH1878" s="23"/>
      <c r="GCI1878" s="23"/>
      <c r="GCJ1878" s="23"/>
      <c r="GCK1878" s="23"/>
      <c r="GCL1878" s="23"/>
      <c r="GCM1878" s="23"/>
      <c r="GCN1878" s="23"/>
      <c r="GCO1878" s="23"/>
      <c r="GCP1878" s="23"/>
      <c r="GCQ1878" s="23"/>
      <c r="GCR1878" s="23"/>
      <c r="GCS1878" s="23"/>
      <c r="GCT1878" s="23"/>
      <c r="GCU1878" s="23"/>
      <c r="GCV1878" s="23"/>
      <c r="GCW1878" s="23"/>
      <c r="GCX1878" s="23"/>
      <c r="GCY1878" s="23"/>
      <c r="GCZ1878" s="23"/>
      <c r="GDA1878" s="23"/>
      <c r="GDB1878" s="23"/>
      <c r="GDC1878" s="23"/>
      <c r="GDD1878" s="23"/>
      <c r="GDE1878" s="23"/>
      <c r="GDF1878" s="23"/>
      <c r="GDG1878" s="23"/>
      <c r="GDH1878" s="23"/>
      <c r="GDI1878" s="23"/>
      <c r="GDJ1878" s="23"/>
      <c r="GDK1878" s="23"/>
      <c r="GDL1878" s="23"/>
      <c r="GDM1878" s="23"/>
      <c r="GDN1878" s="23"/>
      <c r="GDO1878" s="23"/>
      <c r="GDP1878" s="23"/>
      <c r="GDQ1878" s="23"/>
      <c r="GDR1878" s="23"/>
      <c r="GDS1878" s="23"/>
      <c r="GDT1878" s="23"/>
      <c r="GDU1878" s="23"/>
      <c r="GDV1878" s="23"/>
      <c r="GDW1878" s="23"/>
      <c r="GDX1878" s="23"/>
      <c r="GDY1878" s="23"/>
      <c r="GDZ1878" s="23"/>
      <c r="GEA1878" s="23"/>
      <c r="GEB1878" s="23"/>
      <c r="GEC1878" s="23"/>
      <c r="GED1878" s="23"/>
      <c r="GEE1878" s="23"/>
      <c r="GEF1878" s="23"/>
      <c r="GEG1878" s="23"/>
      <c r="GEH1878" s="23"/>
      <c r="GEI1878" s="23"/>
      <c r="GEJ1878" s="23"/>
      <c r="GEK1878" s="23"/>
      <c r="GEL1878" s="23"/>
      <c r="GEM1878" s="23"/>
      <c r="GEN1878" s="23"/>
      <c r="GEO1878" s="23"/>
      <c r="GEP1878" s="23"/>
      <c r="GEQ1878" s="23"/>
      <c r="GER1878" s="23"/>
      <c r="GES1878" s="23"/>
      <c r="GET1878" s="23"/>
      <c r="GEU1878" s="23"/>
      <c r="GEV1878" s="23"/>
      <c r="GEW1878" s="23"/>
      <c r="GEX1878" s="23"/>
      <c r="GEY1878" s="23"/>
      <c r="GEZ1878" s="23"/>
      <c r="GFA1878" s="23"/>
      <c r="GFB1878" s="23"/>
      <c r="GFC1878" s="23"/>
      <c r="GFD1878" s="23"/>
      <c r="GFE1878" s="23"/>
      <c r="GFF1878" s="23"/>
      <c r="GFG1878" s="23"/>
      <c r="GFH1878" s="23"/>
      <c r="GFI1878" s="23"/>
      <c r="GFJ1878" s="23"/>
      <c r="GFK1878" s="23"/>
      <c r="GFL1878" s="23"/>
      <c r="GFM1878" s="23"/>
      <c r="GFN1878" s="23"/>
      <c r="GFO1878" s="23"/>
      <c r="GFP1878" s="23"/>
      <c r="GFQ1878" s="23"/>
      <c r="GFR1878" s="23"/>
      <c r="GFS1878" s="23"/>
      <c r="GFT1878" s="23"/>
      <c r="GFU1878" s="23"/>
      <c r="GFV1878" s="23"/>
      <c r="GFW1878" s="23"/>
      <c r="GFX1878" s="23"/>
      <c r="GFY1878" s="23"/>
      <c r="GFZ1878" s="23"/>
      <c r="GGA1878" s="23"/>
      <c r="GGB1878" s="23"/>
      <c r="GGC1878" s="23"/>
      <c r="GGD1878" s="23"/>
      <c r="GGE1878" s="23"/>
      <c r="GGF1878" s="23"/>
      <c r="GGG1878" s="23"/>
      <c r="GGH1878" s="23"/>
      <c r="GGI1878" s="23"/>
      <c r="GGJ1878" s="23"/>
      <c r="GGK1878" s="23"/>
      <c r="GGL1878" s="23"/>
      <c r="GGM1878" s="23"/>
      <c r="GGN1878" s="23"/>
      <c r="GGO1878" s="23"/>
      <c r="GGP1878" s="23"/>
      <c r="GGQ1878" s="23"/>
      <c r="GGR1878" s="23"/>
      <c r="GGS1878" s="23"/>
      <c r="GGT1878" s="23"/>
      <c r="GGU1878" s="23"/>
      <c r="GGV1878" s="23"/>
      <c r="GGW1878" s="23"/>
      <c r="GGX1878" s="23"/>
      <c r="GGY1878" s="23"/>
      <c r="GGZ1878" s="23"/>
      <c r="GHA1878" s="23"/>
      <c r="GHB1878" s="23"/>
      <c r="GHC1878" s="23"/>
      <c r="GHD1878" s="23"/>
      <c r="GHE1878" s="23"/>
      <c r="GHF1878" s="23"/>
      <c r="GHG1878" s="23"/>
      <c r="GHH1878" s="23"/>
      <c r="GHI1878" s="23"/>
      <c r="GHJ1878" s="23"/>
      <c r="GHK1878" s="23"/>
      <c r="GHL1878" s="23"/>
      <c r="GHM1878" s="23"/>
      <c r="GHN1878" s="23"/>
      <c r="GHO1878" s="23"/>
      <c r="GHP1878" s="23"/>
      <c r="GHQ1878" s="23"/>
      <c r="GHR1878" s="23"/>
      <c r="GHS1878" s="23"/>
      <c r="GHT1878" s="23"/>
      <c r="GHU1878" s="23"/>
      <c r="GHV1878" s="23"/>
      <c r="GHW1878" s="23"/>
      <c r="GHX1878" s="23"/>
      <c r="GHY1878" s="23"/>
      <c r="GHZ1878" s="23"/>
      <c r="GIA1878" s="23"/>
      <c r="GIB1878" s="23"/>
      <c r="GIC1878" s="23"/>
      <c r="GID1878" s="23"/>
      <c r="GIE1878" s="23"/>
      <c r="GIF1878" s="23"/>
      <c r="GIG1878" s="23"/>
      <c r="GIH1878" s="23"/>
      <c r="GII1878" s="23"/>
      <c r="GIJ1878" s="23"/>
      <c r="GIK1878" s="23"/>
      <c r="GIL1878" s="23"/>
      <c r="GIM1878" s="23"/>
      <c r="GIN1878" s="23"/>
      <c r="GIO1878" s="23"/>
      <c r="GIP1878" s="23"/>
      <c r="GIQ1878" s="23"/>
      <c r="GIR1878" s="23"/>
      <c r="GIS1878" s="23"/>
      <c r="GIT1878" s="23"/>
      <c r="GIU1878" s="23"/>
      <c r="GIV1878" s="23"/>
      <c r="GIW1878" s="23"/>
      <c r="GIX1878" s="23"/>
      <c r="GIY1878" s="23"/>
      <c r="GIZ1878" s="23"/>
      <c r="GJA1878" s="23"/>
      <c r="GJB1878" s="23"/>
      <c r="GJC1878" s="23"/>
      <c r="GJD1878" s="23"/>
      <c r="GJE1878" s="23"/>
      <c r="GJF1878" s="23"/>
      <c r="GJG1878" s="23"/>
      <c r="GJH1878" s="23"/>
      <c r="GJI1878" s="23"/>
      <c r="GJJ1878" s="23"/>
      <c r="GJK1878" s="23"/>
      <c r="GJL1878" s="23"/>
      <c r="GJM1878" s="23"/>
      <c r="GJN1878" s="23"/>
      <c r="GJO1878" s="23"/>
      <c r="GJP1878" s="23"/>
      <c r="GJQ1878" s="23"/>
      <c r="GJR1878" s="23"/>
      <c r="GJS1878" s="23"/>
      <c r="GJT1878" s="23"/>
      <c r="GJU1878" s="23"/>
      <c r="GJV1878" s="23"/>
      <c r="GJW1878" s="23"/>
      <c r="GJX1878" s="23"/>
      <c r="GJY1878" s="23"/>
      <c r="GJZ1878" s="23"/>
      <c r="GKA1878" s="23"/>
      <c r="GKB1878" s="23"/>
      <c r="GKC1878" s="23"/>
      <c r="GKD1878" s="23"/>
      <c r="GKE1878" s="23"/>
      <c r="GKF1878" s="23"/>
      <c r="GKG1878" s="23"/>
      <c r="GKH1878" s="23"/>
      <c r="GKI1878" s="23"/>
      <c r="GKJ1878" s="23"/>
      <c r="GKK1878" s="23"/>
      <c r="GKL1878" s="23"/>
      <c r="GKM1878" s="23"/>
      <c r="GKN1878" s="23"/>
      <c r="GKO1878" s="23"/>
      <c r="GKP1878" s="23"/>
      <c r="GKQ1878" s="23"/>
      <c r="GKR1878" s="23"/>
      <c r="GKS1878" s="23"/>
      <c r="GKT1878" s="23"/>
      <c r="GKU1878" s="23"/>
      <c r="GKV1878" s="23"/>
      <c r="GKW1878" s="23"/>
      <c r="GKX1878" s="23"/>
      <c r="GKY1878" s="23"/>
      <c r="GKZ1878" s="23"/>
      <c r="GLA1878" s="23"/>
      <c r="GLB1878" s="23"/>
      <c r="GLC1878" s="23"/>
      <c r="GLD1878" s="23"/>
      <c r="GLE1878" s="23"/>
      <c r="GLF1878" s="23"/>
      <c r="GLG1878" s="23"/>
      <c r="GLH1878" s="23"/>
      <c r="GLI1878" s="23"/>
      <c r="GLJ1878" s="23"/>
      <c r="GLK1878" s="23"/>
      <c r="GLL1878" s="23"/>
      <c r="GLM1878" s="23"/>
      <c r="GLN1878" s="23"/>
      <c r="GLO1878" s="23"/>
      <c r="GLP1878" s="23"/>
      <c r="GLQ1878" s="23"/>
      <c r="GLR1878" s="23"/>
      <c r="GLS1878" s="23"/>
      <c r="GLT1878" s="23"/>
      <c r="GLU1878" s="23"/>
      <c r="GLV1878" s="23"/>
      <c r="GLW1878" s="23"/>
      <c r="GLX1878" s="23"/>
      <c r="GLY1878" s="23"/>
      <c r="GLZ1878" s="23"/>
      <c r="GMA1878" s="23"/>
      <c r="GMB1878" s="23"/>
      <c r="GMC1878" s="23"/>
      <c r="GMD1878" s="23"/>
      <c r="GME1878" s="23"/>
      <c r="GMF1878" s="23"/>
      <c r="GMG1878" s="23"/>
      <c r="GMH1878" s="23"/>
      <c r="GMI1878" s="23"/>
      <c r="GMJ1878" s="23"/>
      <c r="GMK1878" s="23"/>
      <c r="GML1878" s="23"/>
      <c r="GMM1878" s="23"/>
      <c r="GMN1878" s="23"/>
      <c r="GMO1878" s="23"/>
      <c r="GMP1878" s="23"/>
      <c r="GMQ1878" s="23"/>
      <c r="GMR1878" s="23"/>
      <c r="GMS1878" s="23"/>
      <c r="GMT1878" s="23"/>
      <c r="GMU1878" s="23"/>
      <c r="GMV1878" s="23"/>
      <c r="GMW1878" s="23"/>
      <c r="GMX1878" s="23"/>
      <c r="GMY1878" s="23"/>
      <c r="GMZ1878" s="23"/>
      <c r="GNA1878" s="23"/>
      <c r="GNB1878" s="23"/>
      <c r="GNC1878" s="23"/>
      <c r="GND1878" s="23"/>
      <c r="GNE1878" s="23"/>
      <c r="GNF1878" s="23"/>
      <c r="GNG1878" s="23"/>
      <c r="GNH1878" s="23"/>
      <c r="GNI1878" s="23"/>
      <c r="GNJ1878" s="23"/>
      <c r="GNK1878" s="23"/>
      <c r="GNL1878" s="23"/>
      <c r="GNM1878" s="23"/>
      <c r="GNN1878" s="23"/>
      <c r="GNO1878" s="23"/>
      <c r="GNP1878" s="23"/>
      <c r="GNQ1878" s="23"/>
      <c r="GNR1878" s="23"/>
      <c r="GNS1878" s="23"/>
      <c r="GNT1878" s="23"/>
      <c r="GNU1878" s="23"/>
      <c r="GNV1878" s="23"/>
      <c r="GNW1878" s="23"/>
      <c r="GNX1878" s="23"/>
      <c r="GNY1878" s="23"/>
      <c r="GNZ1878" s="23"/>
      <c r="GOA1878" s="23"/>
      <c r="GOB1878" s="23"/>
      <c r="GOC1878" s="23"/>
      <c r="GOD1878" s="23"/>
      <c r="GOE1878" s="23"/>
      <c r="GOF1878" s="23"/>
      <c r="GOG1878" s="23"/>
      <c r="GOH1878" s="23"/>
      <c r="GOI1878" s="23"/>
      <c r="GOJ1878" s="23"/>
      <c r="GOK1878" s="23"/>
      <c r="GOL1878" s="23"/>
      <c r="GOM1878" s="23"/>
      <c r="GON1878" s="23"/>
      <c r="GOO1878" s="23"/>
      <c r="GOP1878" s="23"/>
      <c r="GOQ1878" s="23"/>
      <c r="GOR1878" s="23"/>
      <c r="GOS1878" s="23"/>
      <c r="GOT1878" s="23"/>
      <c r="GOU1878" s="23"/>
      <c r="GOV1878" s="23"/>
      <c r="GOW1878" s="23"/>
      <c r="GOX1878" s="23"/>
      <c r="GOY1878" s="23"/>
      <c r="GOZ1878" s="23"/>
      <c r="GPA1878" s="23"/>
      <c r="GPB1878" s="23"/>
      <c r="GPC1878" s="23"/>
      <c r="GPD1878" s="23"/>
      <c r="GPE1878" s="23"/>
      <c r="GPF1878" s="23"/>
      <c r="GPG1878" s="23"/>
      <c r="GPH1878" s="23"/>
      <c r="GPI1878" s="23"/>
      <c r="GPJ1878" s="23"/>
      <c r="GPK1878" s="23"/>
      <c r="GPL1878" s="23"/>
      <c r="GPM1878" s="23"/>
      <c r="GPN1878" s="23"/>
      <c r="GPO1878" s="23"/>
      <c r="GPP1878" s="23"/>
      <c r="GPQ1878" s="23"/>
      <c r="GPR1878" s="23"/>
      <c r="GPS1878" s="23"/>
      <c r="GPT1878" s="23"/>
      <c r="GPU1878" s="23"/>
      <c r="GPV1878" s="23"/>
      <c r="GPW1878" s="23"/>
      <c r="GPX1878" s="23"/>
      <c r="GPY1878" s="23"/>
      <c r="GPZ1878" s="23"/>
      <c r="GQA1878" s="23"/>
      <c r="GQB1878" s="23"/>
      <c r="GQC1878" s="23"/>
      <c r="GQD1878" s="23"/>
      <c r="GQE1878" s="23"/>
      <c r="GQF1878" s="23"/>
      <c r="GQG1878" s="23"/>
      <c r="GQH1878" s="23"/>
      <c r="GQI1878" s="23"/>
      <c r="GQJ1878" s="23"/>
      <c r="GQK1878" s="23"/>
      <c r="GQL1878" s="23"/>
      <c r="GQM1878" s="23"/>
      <c r="GQN1878" s="23"/>
      <c r="GQO1878" s="23"/>
      <c r="GQP1878" s="23"/>
      <c r="GQQ1878" s="23"/>
      <c r="GQR1878" s="23"/>
      <c r="GQS1878" s="23"/>
      <c r="GQT1878" s="23"/>
      <c r="GQU1878" s="23"/>
      <c r="GQV1878" s="23"/>
      <c r="GQW1878" s="23"/>
      <c r="GQX1878" s="23"/>
      <c r="GQY1878" s="23"/>
      <c r="GQZ1878" s="23"/>
      <c r="GRA1878" s="23"/>
      <c r="GRB1878" s="23"/>
      <c r="GRC1878" s="23"/>
      <c r="GRD1878" s="23"/>
      <c r="GRE1878" s="23"/>
      <c r="GRF1878" s="23"/>
      <c r="GRG1878" s="23"/>
      <c r="GRH1878" s="23"/>
      <c r="GRI1878" s="23"/>
      <c r="GRJ1878" s="23"/>
      <c r="GRK1878" s="23"/>
      <c r="GRL1878" s="23"/>
      <c r="GRM1878" s="23"/>
      <c r="GRN1878" s="23"/>
      <c r="GRO1878" s="23"/>
      <c r="GRP1878" s="23"/>
      <c r="GRQ1878" s="23"/>
      <c r="GRR1878" s="23"/>
      <c r="GRS1878" s="23"/>
      <c r="GRT1878" s="23"/>
      <c r="GRU1878" s="23"/>
      <c r="GRV1878" s="23"/>
      <c r="GRW1878" s="23"/>
      <c r="GRX1878" s="23"/>
      <c r="GRY1878" s="23"/>
      <c r="GRZ1878" s="23"/>
      <c r="GSA1878" s="23"/>
      <c r="GSB1878" s="23"/>
      <c r="GSC1878" s="23"/>
      <c r="GSD1878" s="23"/>
      <c r="GSE1878" s="23"/>
      <c r="GSF1878" s="23"/>
      <c r="GSG1878" s="23"/>
      <c r="GSH1878" s="23"/>
      <c r="GSI1878" s="23"/>
      <c r="GSJ1878" s="23"/>
      <c r="GSK1878" s="23"/>
      <c r="GSL1878" s="23"/>
      <c r="GSM1878" s="23"/>
      <c r="GSN1878" s="23"/>
      <c r="GSO1878" s="23"/>
      <c r="GSP1878" s="23"/>
      <c r="GSQ1878" s="23"/>
      <c r="GSR1878" s="23"/>
      <c r="GSS1878" s="23"/>
      <c r="GST1878" s="23"/>
      <c r="GSU1878" s="23"/>
      <c r="GSV1878" s="23"/>
      <c r="GSW1878" s="23"/>
      <c r="GSX1878" s="23"/>
      <c r="GSY1878" s="23"/>
      <c r="GSZ1878" s="23"/>
      <c r="GTA1878" s="23"/>
      <c r="GTB1878" s="23"/>
      <c r="GTC1878" s="23"/>
      <c r="GTD1878" s="23"/>
      <c r="GTE1878" s="23"/>
      <c r="GTF1878" s="23"/>
      <c r="GTG1878" s="23"/>
      <c r="GTH1878" s="23"/>
      <c r="GTI1878" s="23"/>
      <c r="GTJ1878" s="23"/>
      <c r="GTK1878" s="23"/>
      <c r="GTL1878" s="23"/>
      <c r="GTM1878" s="23"/>
      <c r="GTN1878" s="23"/>
      <c r="GTO1878" s="23"/>
      <c r="GTP1878" s="23"/>
      <c r="GTQ1878" s="23"/>
      <c r="GTR1878" s="23"/>
      <c r="GTS1878" s="23"/>
      <c r="GTT1878" s="23"/>
      <c r="GTU1878" s="23"/>
      <c r="GTV1878" s="23"/>
      <c r="GTW1878" s="23"/>
      <c r="GTX1878" s="23"/>
      <c r="GTY1878" s="23"/>
      <c r="GTZ1878" s="23"/>
      <c r="GUA1878" s="23"/>
      <c r="GUB1878" s="23"/>
      <c r="GUC1878" s="23"/>
      <c r="GUD1878" s="23"/>
      <c r="GUE1878" s="23"/>
      <c r="GUF1878" s="23"/>
      <c r="GUG1878" s="23"/>
      <c r="GUH1878" s="23"/>
      <c r="GUI1878" s="23"/>
      <c r="GUJ1878" s="23"/>
      <c r="GUK1878" s="23"/>
      <c r="GUL1878" s="23"/>
      <c r="GUM1878" s="23"/>
      <c r="GUN1878" s="23"/>
      <c r="GUO1878" s="23"/>
      <c r="GUP1878" s="23"/>
      <c r="GUQ1878" s="23"/>
      <c r="GUR1878" s="23"/>
      <c r="GUS1878" s="23"/>
      <c r="GUT1878" s="23"/>
      <c r="GUU1878" s="23"/>
      <c r="GUV1878" s="23"/>
      <c r="GUW1878" s="23"/>
      <c r="GUX1878" s="23"/>
      <c r="GUY1878" s="23"/>
      <c r="GUZ1878" s="23"/>
      <c r="GVA1878" s="23"/>
      <c r="GVB1878" s="23"/>
      <c r="GVC1878" s="23"/>
      <c r="GVD1878" s="23"/>
      <c r="GVE1878" s="23"/>
      <c r="GVF1878" s="23"/>
      <c r="GVG1878" s="23"/>
      <c r="GVH1878" s="23"/>
      <c r="GVI1878" s="23"/>
      <c r="GVJ1878" s="23"/>
      <c r="GVK1878" s="23"/>
      <c r="GVL1878" s="23"/>
      <c r="GVM1878" s="23"/>
      <c r="GVN1878" s="23"/>
      <c r="GVO1878" s="23"/>
      <c r="GVP1878" s="23"/>
      <c r="GVQ1878" s="23"/>
      <c r="GVR1878" s="23"/>
      <c r="GVS1878" s="23"/>
      <c r="GVT1878" s="23"/>
      <c r="GVU1878" s="23"/>
      <c r="GVV1878" s="23"/>
      <c r="GVW1878" s="23"/>
      <c r="GVX1878" s="23"/>
      <c r="GVY1878" s="23"/>
      <c r="GVZ1878" s="23"/>
      <c r="GWA1878" s="23"/>
      <c r="GWB1878" s="23"/>
      <c r="GWC1878" s="23"/>
      <c r="GWD1878" s="23"/>
      <c r="GWE1878" s="23"/>
      <c r="GWF1878" s="23"/>
      <c r="GWG1878" s="23"/>
      <c r="GWH1878" s="23"/>
      <c r="GWI1878" s="23"/>
      <c r="GWJ1878" s="23"/>
      <c r="GWK1878" s="23"/>
      <c r="GWL1878" s="23"/>
      <c r="GWM1878" s="23"/>
      <c r="GWN1878" s="23"/>
      <c r="GWO1878" s="23"/>
      <c r="GWP1878" s="23"/>
      <c r="GWQ1878" s="23"/>
      <c r="GWR1878" s="23"/>
      <c r="GWS1878" s="23"/>
      <c r="GWT1878" s="23"/>
      <c r="GWU1878" s="23"/>
      <c r="GWV1878" s="23"/>
      <c r="GWW1878" s="23"/>
      <c r="GWX1878" s="23"/>
      <c r="GWY1878" s="23"/>
      <c r="GWZ1878" s="23"/>
      <c r="GXA1878" s="23"/>
      <c r="GXB1878" s="23"/>
      <c r="GXC1878" s="23"/>
      <c r="GXD1878" s="23"/>
      <c r="GXE1878" s="23"/>
      <c r="GXF1878" s="23"/>
      <c r="GXG1878" s="23"/>
      <c r="GXH1878" s="23"/>
      <c r="GXI1878" s="23"/>
      <c r="GXJ1878" s="23"/>
      <c r="GXK1878" s="23"/>
      <c r="GXL1878" s="23"/>
      <c r="GXM1878" s="23"/>
      <c r="GXN1878" s="23"/>
      <c r="GXO1878" s="23"/>
      <c r="GXP1878" s="23"/>
      <c r="GXQ1878" s="23"/>
      <c r="GXR1878" s="23"/>
      <c r="GXS1878" s="23"/>
      <c r="GXT1878" s="23"/>
      <c r="GXU1878" s="23"/>
      <c r="GXV1878" s="23"/>
      <c r="GXW1878" s="23"/>
      <c r="GXX1878" s="23"/>
      <c r="GXY1878" s="23"/>
      <c r="GXZ1878" s="23"/>
      <c r="GYA1878" s="23"/>
      <c r="GYB1878" s="23"/>
      <c r="GYC1878" s="23"/>
      <c r="GYD1878" s="23"/>
      <c r="GYE1878" s="23"/>
      <c r="GYF1878" s="23"/>
      <c r="GYG1878" s="23"/>
      <c r="GYH1878" s="23"/>
      <c r="GYI1878" s="23"/>
      <c r="GYJ1878" s="23"/>
      <c r="GYK1878" s="23"/>
      <c r="GYL1878" s="23"/>
      <c r="GYM1878" s="23"/>
      <c r="GYN1878" s="23"/>
      <c r="GYO1878" s="23"/>
      <c r="GYP1878" s="23"/>
      <c r="GYQ1878" s="23"/>
      <c r="GYR1878" s="23"/>
      <c r="GYS1878" s="23"/>
      <c r="GYT1878" s="23"/>
      <c r="GYU1878" s="23"/>
      <c r="GYV1878" s="23"/>
      <c r="GYW1878" s="23"/>
      <c r="GYX1878" s="23"/>
      <c r="GYY1878" s="23"/>
      <c r="GYZ1878" s="23"/>
      <c r="GZA1878" s="23"/>
      <c r="GZB1878" s="23"/>
      <c r="GZC1878" s="23"/>
      <c r="GZD1878" s="23"/>
      <c r="GZE1878" s="23"/>
      <c r="GZF1878" s="23"/>
      <c r="GZG1878" s="23"/>
      <c r="GZH1878" s="23"/>
      <c r="GZI1878" s="23"/>
      <c r="GZJ1878" s="23"/>
      <c r="GZK1878" s="23"/>
      <c r="GZL1878" s="23"/>
      <c r="GZM1878" s="23"/>
      <c r="GZN1878" s="23"/>
      <c r="GZO1878" s="23"/>
      <c r="GZP1878" s="23"/>
      <c r="GZQ1878" s="23"/>
      <c r="GZR1878" s="23"/>
      <c r="GZS1878" s="23"/>
      <c r="GZT1878" s="23"/>
      <c r="GZU1878" s="23"/>
      <c r="GZV1878" s="23"/>
      <c r="GZW1878" s="23"/>
      <c r="GZX1878" s="23"/>
      <c r="GZY1878" s="23"/>
      <c r="GZZ1878" s="23"/>
      <c r="HAA1878" s="23"/>
      <c r="HAB1878" s="23"/>
      <c r="HAC1878" s="23"/>
      <c r="HAD1878" s="23"/>
      <c r="HAE1878" s="23"/>
      <c r="HAF1878" s="23"/>
      <c r="HAG1878" s="23"/>
      <c r="HAH1878" s="23"/>
      <c r="HAI1878" s="23"/>
      <c r="HAJ1878" s="23"/>
      <c r="HAK1878" s="23"/>
      <c r="HAL1878" s="23"/>
      <c r="HAM1878" s="23"/>
      <c r="HAN1878" s="23"/>
      <c r="HAO1878" s="23"/>
      <c r="HAP1878" s="23"/>
      <c r="HAQ1878" s="23"/>
      <c r="HAR1878" s="23"/>
      <c r="HAS1878" s="23"/>
      <c r="HAT1878" s="23"/>
      <c r="HAU1878" s="23"/>
      <c r="HAV1878" s="23"/>
      <c r="HAW1878" s="23"/>
      <c r="HAX1878" s="23"/>
      <c r="HAY1878" s="23"/>
      <c r="HAZ1878" s="23"/>
      <c r="HBA1878" s="23"/>
      <c r="HBB1878" s="23"/>
      <c r="HBC1878" s="23"/>
      <c r="HBD1878" s="23"/>
      <c r="HBE1878" s="23"/>
      <c r="HBF1878" s="23"/>
      <c r="HBG1878" s="23"/>
      <c r="HBH1878" s="23"/>
      <c r="HBI1878" s="23"/>
      <c r="HBJ1878" s="23"/>
      <c r="HBK1878" s="23"/>
      <c r="HBL1878" s="23"/>
      <c r="HBM1878" s="23"/>
      <c r="HBN1878" s="23"/>
      <c r="HBO1878" s="23"/>
      <c r="HBP1878" s="23"/>
      <c r="HBQ1878" s="23"/>
      <c r="HBR1878" s="23"/>
      <c r="HBS1878" s="23"/>
      <c r="HBT1878" s="23"/>
      <c r="HBU1878" s="23"/>
      <c r="HBV1878" s="23"/>
      <c r="HBW1878" s="23"/>
      <c r="HBX1878" s="23"/>
      <c r="HBY1878" s="23"/>
      <c r="HBZ1878" s="23"/>
      <c r="HCA1878" s="23"/>
      <c r="HCB1878" s="23"/>
      <c r="HCC1878" s="23"/>
      <c r="HCD1878" s="23"/>
      <c r="HCE1878" s="23"/>
      <c r="HCF1878" s="23"/>
      <c r="HCG1878" s="23"/>
      <c r="HCH1878" s="23"/>
      <c r="HCI1878" s="23"/>
      <c r="HCJ1878" s="23"/>
      <c r="HCK1878" s="23"/>
      <c r="HCL1878" s="23"/>
      <c r="HCM1878" s="23"/>
      <c r="HCN1878" s="23"/>
      <c r="HCO1878" s="23"/>
      <c r="HCP1878" s="23"/>
      <c r="HCQ1878" s="23"/>
      <c r="HCR1878" s="23"/>
      <c r="HCS1878" s="23"/>
      <c r="HCT1878" s="23"/>
      <c r="HCU1878" s="23"/>
      <c r="HCV1878" s="23"/>
      <c r="HCW1878" s="23"/>
      <c r="HCX1878" s="23"/>
      <c r="HCY1878" s="23"/>
      <c r="HCZ1878" s="23"/>
      <c r="HDA1878" s="23"/>
      <c r="HDB1878" s="23"/>
      <c r="HDC1878" s="23"/>
      <c r="HDD1878" s="23"/>
      <c r="HDE1878" s="23"/>
      <c r="HDF1878" s="23"/>
      <c r="HDG1878" s="23"/>
      <c r="HDH1878" s="23"/>
      <c r="HDI1878" s="23"/>
      <c r="HDJ1878" s="23"/>
      <c r="HDK1878" s="23"/>
      <c r="HDL1878" s="23"/>
      <c r="HDM1878" s="23"/>
      <c r="HDN1878" s="23"/>
      <c r="HDO1878" s="23"/>
      <c r="HDP1878" s="23"/>
      <c r="HDQ1878" s="23"/>
      <c r="HDR1878" s="23"/>
      <c r="HDS1878" s="23"/>
      <c r="HDT1878" s="23"/>
      <c r="HDU1878" s="23"/>
      <c r="HDV1878" s="23"/>
      <c r="HDW1878" s="23"/>
      <c r="HDX1878" s="23"/>
      <c r="HDY1878" s="23"/>
      <c r="HDZ1878" s="23"/>
      <c r="HEA1878" s="23"/>
      <c r="HEB1878" s="23"/>
      <c r="HEC1878" s="23"/>
      <c r="HED1878" s="23"/>
      <c r="HEE1878" s="23"/>
      <c r="HEF1878" s="23"/>
      <c r="HEG1878" s="23"/>
      <c r="HEH1878" s="23"/>
      <c r="HEI1878" s="23"/>
      <c r="HEJ1878" s="23"/>
      <c r="HEK1878" s="23"/>
      <c r="HEL1878" s="23"/>
      <c r="HEM1878" s="23"/>
      <c r="HEN1878" s="23"/>
      <c r="HEO1878" s="23"/>
      <c r="HEP1878" s="23"/>
      <c r="HEQ1878" s="23"/>
      <c r="HER1878" s="23"/>
      <c r="HES1878" s="23"/>
      <c r="HET1878" s="23"/>
      <c r="HEU1878" s="23"/>
      <c r="HEV1878" s="23"/>
      <c r="HEW1878" s="23"/>
      <c r="HEX1878" s="23"/>
      <c r="HEY1878" s="23"/>
      <c r="HEZ1878" s="23"/>
      <c r="HFA1878" s="23"/>
      <c r="HFB1878" s="23"/>
      <c r="HFC1878" s="23"/>
      <c r="HFD1878" s="23"/>
      <c r="HFE1878" s="23"/>
      <c r="HFF1878" s="23"/>
      <c r="HFG1878" s="23"/>
      <c r="HFH1878" s="23"/>
      <c r="HFI1878" s="23"/>
      <c r="HFJ1878" s="23"/>
      <c r="HFK1878" s="23"/>
      <c r="HFL1878" s="23"/>
      <c r="HFM1878" s="23"/>
      <c r="HFN1878" s="23"/>
      <c r="HFO1878" s="23"/>
      <c r="HFP1878" s="23"/>
      <c r="HFQ1878" s="23"/>
      <c r="HFR1878" s="23"/>
      <c r="HFS1878" s="23"/>
      <c r="HFT1878" s="23"/>
      <c r="HFU1878" s="23"/>
      <c r="HFV1878" s="23"/>
      <c r="HFW1878" s="23"/>
      <c r="HFX1878" s="23"/>
      <c r="HFY1878" s="23"/>
      <c r="HFZ1878" s="23"/>
      <c r="HGA1878" s="23"/>
      <c r="HGB1878" s="23"/>
      <c r="HGC1878" s="23"/>
      <c r="HGD1878" s="23"/>
      <c r="HGE1878" s="23"/>
      <c r="HGF1878" s="23"/>
      <c r="HGG1878" s="23"/>
      <c r="HGH1878" s="23"/>
      <c r="HGI1878" s="23"/>
      <c r="HGJ1878" s="23"/>
      <c r="HGK1878" s="23"/>
      <c r="HGL1878" s="23"/>
      <c r="HGM1878" s="23"/>
      <c r="HGN1878" s="23"/>
      <c r="HGO1878" s="23"/>
      <c r="HGP1878" s="23"/>
      <c r="HGQ1878" s="23"/>
      <c r="HGR1878" s="23"/>
      <c r="HGS1878" s="23"/>
      <c r="HGT1878" s="23"/>
      <c r="HGU1878" s="23"/>
      <c r="HGV1878" s="23"/>
      <c r="HGW1878" s="23"/>
      <c r="HGX1878" s="23"/>
      <c r="HGY1878" s="23"/>
      <c r="HGZ1878" s="23"/>
      <c r="HHA1878" s="23"/>
      <c r="HHB1878" s="23"/>
      <c r="HHC1878" s="23"/>
      <c r="HHD1878" s="23"/>
      <c r="HHE1878" s="23"/>
      <c r="HHF1878" s="23"/>
      <c r="HHG1878" s="23"/>
      <c r="HHH1878" s="23"/>
      <c r="HHI1878" s="23"/>
      <c r="HHJ1878" s="23"/>
      <c r="HHK1878" s="23"/>
      <c r="HHL1878" s="23"/>
      <c r="HHM1878" s="23"/>
      <c r="HHN1878" s="23"/>
      <c r="HHO1878" s="23"/>
      <c r="HHP1878" s="23"/>
      <c r="HHQ1878" s="23"/>
      <c r="HHR1878" s="23"/>
      <c r="HHS1878" s="23"/>
      <c r="HHT1878" s="23"/>
      <c r="HHU1878" s="23"/>
      <c r="HHV1878" s="23"/>
      <c r="HHW1878" s="23"/>
      <c r="HHX1878" s="23"/>
      <c r="HHY1878" s="23"/>
      <c r="HHZ1878" s="23"/>
      <c r="HIA1878" s="23"/>
      <c r="HIB1878" s="23"/>
      <c r="HIC1878" s="23"/>
      <c r="HID1878" s="23"/>
      <c r="HIE1878" s="23"/>
      <c r="HIF1878" s="23"/>
      <c r="HIG1878" s="23"/>
      <c r="HIH1878" s="23"/>
      <c r="HII1878" s="23"/>
      <c r="HIJ1878" s="23"/>
      <c r="HIK1878" s="23"/>
      <c r="HIL1878" s="23"/>
      <c r="HIM1878" s="23"/>
      <c r="HIN1878" s="23"/>
      <c r="HIO1878" s="23"/>
      <c r="HIP1878" s="23"/>
      <c r="HIQ1878" s="23"/>
      <c r="HIR1878" s="23"/>
      <c r="HIS1878" s="23"/>
      <c r="HIT1878" s="23"/>
      <c r="HIU1878" s="23"/>
      <c r="HIV1878" s="23"/>
      <c r="HIW1878" s="23"/>
      <c r="HIX1878" s="23"/>
      <c r="HIY1878" s="23"/>
      <c r="HIZ1878" s="23"/>
      <c r="HJA1878" s="23"/>
      <c r="HJB1878" s="23"/>
      <c r="HJC1878" s="23"/>
      <c r="HJD1878" s="23"/>
      <c r="HJE1878" s="23"/>
      <c r="HJF1878" s="23"/>
      <c r="HJG1878" s="23"/>
      <c r="HJH1878" s="23"/>
      <c r="HJI1878" s="23"/>
      <c r="HJJ1878" s="23"/>
      <c r="HJK1878" s="23"/>
      <c r="HJL1878" s="23"/>
      <c r="HJM1878" s="23"/>
      <c r="HJN1878" s="23"/>
      <c r="HJO1878" s="23"/>
      <c r="HJP1878" s="23"/>
      <c r="HJQ1878" s="23"/>
      <c r="HJR1878" s="23"/>
      <c r="HJS1878" s="23"/>
      <c r="HJT1878" s="23"/>
      <c r="HJU1878" s="23"/>
      <c r="HJV1878" s="23"/>
      <c r="HJW1878" s="23"/>
      <c r="HJX1878" s="23"/>
      <c r="HJY1878" s="23"/>
      <c r="HJZ1878" s="23"/>
      <c r="HKA1878" s="23"/>
      <c r="HKB1878" s="23"/>
      <c r="HKC1878" s="23"/>
      <c r="HKD1878" s="23"/>
      <c r="HKE1878" s="23"/>
      <c r="HKF1878" s="23"/>
      <c r="HKG1878" s="23"/>
      <c r="HKH1878" s="23"/>
      <c r="HKI1878" s="23"/>
      <c r="HKJ1878" s="23"/>
      <c r="HKK1878" s="23"/>
      <c r="HKL1878" s="23"/>
      <c r="HKM1878" s="23"/>
      <c r="HKN1878" s="23"/>
      <c r="HKO1878" s="23"/>
      <c r="HKP1878" s="23"/>
      <c r="HKQ1878" s="23"/>
      <c r="HKR1878" s="23"/>
      <c r="HKS1878" s="23"/>
      <c r="HKT1878" s="23"/>
      <c r="HKU1878" s="23"/>
      <c r="HKV1878" s="23"/>
      <c r="HKW1878" s="23"/>
      <c r="HKX1878" s="23"/>
      <c r="HKY1878" s="23"/>
      <c r="HKZ1878" s="23"/>
      <c r="HLA1878" s="23"/>
      <c r="HLB1878" s="23"/>
      <c r="HLC1878" s="23"/>
      <c r="HLD1878" s="23"/>
      <c r="HLE1878" s="23"/>
      <c r="HLF1878" s="23"/>
      <c r="HLG1878" s="23"/>
      <c r="HLH1878" s="23"/>
      <c r="HLI1878" s="23"/>
      <c r="HLJ1878" s="23"/>
      <c r="HLK1878" s="23"/>
      <c r="HLL1878" s="23"/>
      <c r="HLM1878" s="23"/>
      <c r="HLN1878" s="23"/>
      <c r="HLO1878" s="23"/>
      <c r="HLP1878" s="23"/>
      <c r="HLQ1878" s="23"/>
      <c r="HLR1878" s="23"/>
      <c r="HLS1878" s="23"/>
      <c r="HLT1878" s="23"/>
      <c r="HLU1878" s="23"/>
      <c r="HLV1878" s="23"/>
      <c r="HLW1878" s="23"/>
      <c r="HLX1878" s="23"/>
      <c r="HLY1878" s="23"/>
      <c r="HLZ1878" s="23"/>
      <c r="HMA1878" s="23"/>
      <c r="HMB1878" s="23"/>
      <c r="HMC1878" s="23"/>
      <c r="HMD1878" s="23"/>
      <c r="HME1878" s="23"/>
      <c r="HMF1878" s="23"/>
      <c r="HMG1878" s="23"/>
      <c r="HMH1878" s="23"/>
      <c r="HMI1878" s="23"/>
      <c r="HMJ1878" s="23"/>
      <c r="HMK1878" s="23"/>
      <c r="HML1878" s="23"/>
      <c r="HMM1878" s="23"/>
      <c r="HMN1878" s="23"/>
      <c r="HMO1878" s="23"/>
      <c r="HMP1878" s="23"/>
      <c r="HMQ1878" s="23"/>
      <c r="HMR1878" s="23"/>
      <c r="HMS1878" s="23"/>
      <c r="HMT1878" s="23"/>
      <c r="HMU1878" s="23"/>
      <c r="HMV1878" s="23"/>
      <c r="HMW1878" s="23"/>
      <c r="HMX1878" s="23"/>
      <c r="HMY1878" s="23"/>
      <c r="HMZ1878" s="23"/>
      <c r="HNA1878" s="23"/>
      <c r="HNB1878" s="23"/>
      <c r="HNC1878" s="23"/>
      <c r="HND1878" s="23"/>
      <c r="HNE1878" s="23"/>
      <c r="HNF1878" s="23"/>
      <c r="HNG1878" s="23"/>
      <c r="HNH1878" s="23"/>
      <c r="HNI1878" s="23"/>
      <c r="HNJ1878" s="23"/>
      <c r="HNK1878" s="23"/>
      <c r="HNL1878" s="23"/>
      <c r="HNM1878" s="23"/>
      <c r="HNN1878" s="23"/>
      <c r="HNO1878" s="23"/>
      <c r="HNP1878" s="23"/>
      <c r="HNQ1878" s="23"/>
      <c r="HNR1878" s="23"/>
      <c r="HNS1878" s="23"/>
      <c r="HNT1878" s="23"/>
      <c r="HNU1878" s="23"/>
      <c r="HNV1878" s="23"/>
      <c r="HNW1878" s="23"/>
      <c r="HNX1878" s="23"/>
      <c r="HNY1878" s="23"/>
      <c r="HNZ1878" s="23"/>
      <c r="HOA1878" s="23"/>
      <c r="HOB1878" s="23"/>
      <c r="HOC1878" s="23"/>
      <c r="HOD1878" s="23"/>
      <c r="HOE1878" s="23"/>
      <c r="HOF1878" s="23"/>
      <c r="HOG1878" s="23"/>
      <c r="HOH1878" s="23"/>
      <c r="HOI1878" s="23"/>
      <c r="HOJ1878" s="23"/>
      <c r="HOK1878" s="23"/>
      <c r="HOL1878" s="23"/>
      <c r="HOM1878" s="23"/>
      <c r="HON1878" s="23"/>
      <c r="HOO1878" s="23"/>
      <c r="HOP1878" s="23"/>
      <c r="HOQ1878" s="23"/>
      <c r="HOR1878" s="23"/>
      <c r="HOS1878" s="23"/>
      <c r="HOT1878" s="23"/>
      <c r="HOU1878" s="23"/>
      <c r="HOV1878" s="23"/>
      <c r="HOW1878" s="23"/>
      <c r="HOX1878" s="23"/>
      <c r="HOY1878" s="23"/>
      <c r="HOZ1878" s="23"/>
      <c r="HPA1878" s="23"/>
      <c r="HPB1878" s="23"/>
      <c r="HPC1878" s="23"/>
      <c r="HPD1878" s="23"/>
      <c r="HPE1878" s="23"/>
      <c r="HPF1878" s="23"/>
      <c r="HPG1878" s="23"/>
      <c r="HPH1878" s="23"/>
      <c r="HPI1878" s="23"/>
      <c r="HPJ1878" s="23"/>
      <c r="HPK1878" s="23"/>
      <c r="HPL1878" s="23"/>
      <c r="HPM1878" s="23"/>
      <c r="HPN1878" s="23"/>
      <c r="HPO1878" s="23"/>
      <c r="HPP1878" s="23"/>
      <c r="HPQ1878" s="23"/>
      <c r="HPR1878" s="23"/>
      <c r="HPS1878" s="23"/>
      <c r="HPT1878" s="23"/>
      <c r="HPU1878" s="23"/>
      <c r="HPV1878" s="23"/>
      <c r="HPW1878" s="23"/>
      <c r="HPX1878" s="23"/>
      <c r="HPY1878" s="23"/>
      <c r="HPZ1878" s="23"/>
      <c r="HQA1878" s="23"/>
      <c r="HQB1878" s="23"/>
      <c r="HQC1878" s="23"/>
      <c r="HQD1878" s="23"/>
      <c r="HQE1878" s="23"/>
      <c r="HQF1878" s="23"/>
      <c r="HQG1878" s="23"/>
      <c r="HQH1878" s="23"/>
      <c r="HQI1878" s="23"/>
      <c r="HQJ1878" s="23"/>
      <c r="HQK1878" s="23"/>
      <c r="HQL1878" s="23"/>
      <c r="HQM1878" s="23"/>
      <c r="HQN1878" s="23"/>
      <c r="HQO1878" s="23"/>
      <c r="HQP1878" s="23"/>
      <c r="HQQ1878" s="23"/>
      <c r="HQR1878" s="23"/>
      <c r="HQS1878" s="23"/>
      <c r="HQT1878" s="23"/>
      <c r="HQU1878" s="23"/>
      <c r="HQV1878" s="23"/>
      <c r="HQW1878" s="23"/>
      <c r="HQX1878" s="23"/>
      <c r="HQY1878" s="23"/>
      <c r="HQZ1878" s="23"/>
      <c r="HRA1878" s="23"/>
      <c r="HRB1878" s="23"/>
      <c r="HRC1878" s="23"/>
      <c r="HRD1878" s="23"/>
      <c r="HRE1878" s="23"/>
      <c r="HRF1878" s="23"/>
      <c r="HRG1878" s="23"/>
      <c r="HRH1878" s="23"/>
      <c r="HRI1878" s="23"/>
      <c r="HRJ1878" s="23"/>
      <c r="HRK1878" s="23"/>
      <c r="HRL1878" s="23"/>
      <c r="HRM1878" s="23"/>
      <c r="HRN1878" s="23"/>
      <c r="HRO1878" s="23"/>
      <c r="HRP1878" s="23"/>
      <c r="HRQ1878" s="23"/>
      <c r="HRR1878" s="23"/>
      <c r="HRS1878" s="23"/>
      <c r="HRT1878" s="23"/>
      <c r="HRU1878" s="23"/>
      <c r="HRV1878" s="23"/>
      <c r="HRW1878" s="23"/>
      <c r="HRX1878" s="23"/>
      <c r="HRY1878" s="23"/>
      <c r="HRZ1878" s="23"/>
      <c r="HSA1878" s="23"/>
      <c r="HSB1878" s="23"/>
      <c r="HSC1878" s="23"/>
      <c r="HSD1878" s="23"/>
      <c r="HSE1878" s="23"/>
      <c r="HSF1878" s="23"/>
      <c r="HSG1878" s="23"/>
      <c r="HSH1878" s="23"/>
      <c r="HSI1878" s="23"/>
      <c r="HSJ1878" s="23"/>
      <c r="HSK1878" s="23"/>
      <c r="HSL1878" s="23"/>
      <c r="HSM1878" s="23"/>
      <c r="HSN1878" s="23"/>
      <c r="HSO1878" s="23"/>
      <c r="HSP1878" s="23"/>
      <c r="HSQ1878" s="23"/>
      <c r="HSR1878" s="23"/>
      <c r="HSS1878" s="23"/>
      <c r="HST1878" s="23"/>
      <c r="HSU1878" s="23"/>
      <c r="HSV1878" s="23"/>
      <c r="HSW1878" s="23"/>
      <c r="HSX1878" s="23"/>
      <c r="HSY1878" s="23"/>
      <c r="HSZ1878" s="23"/>
      <c r="HTA1878" s="23"/>
      <c r="HTB1878" s="23"/>
      <c r="HTC1878" s="23"/>
      <c r="HTD1878" s="23"/>
      <c r="HTE1878" s="23"/>
      <c r="HTF1878" s="23"/>
      <c r="HTG1878" s="23"/>
      <c r="HTH1878" s="23"/>
      <c r="HTI1878" s="23"/>
      <c r="HTJ1878" s="23"/>
      <c r="HTK1878" s="23"/>
      <c r="HTL1878" s="23"/>
      <c r="HTM1878" s="23"/>
      <c r="HTN1878" s="23"/>
      <c r="HTO1878" s="23"/>
      <c r="HTP1878" s="23"/>
      <c r="HTQ1878" s="23"/>
      <c r="HTR1878" s="23"/>
      <c r="HTS1878" s="23"/>
      <c r="HTT1878" s="23"/>
      <c r="HTU1878" s="23"/>
      <c r="HTV1878" s="23"/>
      <c r="HTW1878" s="23"/>
      <c r="HTX1878" s="23"/>
      <c r="HTY1878" s="23"/>
      <c r="HTZ1878" s="23"/>
      <c r="HUA1878" s="23"/>
      <c r="HUB1878" s="23"/>
      <c r="HUC1878" s="23"/>
      <c r="HUD1878" s="23"/>
      <c r="HUE1878" s="23"/>
      <c r="HUF1878" s="23"/>
      <c r="HUG1878" s="23"/>
      <c r="HUH1878" s="23"/>
      <c r="HUI1878" s="23"/>
      <c r="HUJ1878" s="23"/>
      <c r="HUK1878" s="23"/>
      <c r="HUL1878" s="23"/>
      <c r="HUM1878" s="23"/>
      <c r="HUN1878" s="23"/>
      <c r="HUO1878" s="23"/>
      <c r="HUP1878" s="23"/>
      <c r="HUQ1878" s="23"/>
      <c r="HUR1878" s="23"/>
      <c r="HUS1878" s="23"/>
      <c r="HUT1878" s="23"/>
      <c r="HUU1878" s="23"/>
      <c r="HUV1878" s="23"/>
      <c r="HUW1878" s="23"/>
      <c r="HUX1878" s="23"/>
      <c r="HUY1878" s="23"/>
      <c r="HUZ1878" s="23"/>
      <c r="HVA1878" s="23"/>
      <c r="HVB1878" s="23"/>
      <c r="HVC1878" s="23"/>
      <c r="HVD1878" s="23"/>
      <c r="HVE1878" s="23"/>
      <c r="HVF1878" s="23"/>
      <c r="HVG1878" s="23"/>
      <c r="HVH1878" s="23"/>
      <c r="HVI1878" s="23"/>
      <c r="HVJ1878" s="23"/>
      <c r="HVK1878" s="23"/>
      <c r="HVL1878" s="23"/>
      <c r="HVM1878" s="23"/>
      <c r="HVN1878" s="23"/>
      <c r="HVO1878" s="23"/>
      <c r="HVP1878" s="23"/>
      <c r="HVQ1878" s="23"/>
      <c r="HVR1878" s="23"/>
      <c r="HVS1878" s="23"/>
      <c r="HVT1878" s="23"/>
      <c r="HVU1878" s="23"/>
      <c r="HVV1878" s="23"/>
      <c r="HVW1878" s="23"/>
      <c r="HVX1878" s="23"/>
      <c r="HVY1878" s="23"/>
      <c r="HVZ1878" s="23"/>
      <c r="HWA1878" s="23"/>
      <c r="HWB1878" s="23"/>
      <c r="HWC1878" s="23"/>
      <c r="HWD1878" s="23"/>
      <c r="HWE1878" s="23"/>
      <c r="HWF1878" s="23"/>
      <c r="HWG1878" s="23"/>
      <c r="HWH1878" s="23"/>
      <c r="HWI1878" s="23"/>
      <c r="HWJ1878" s="23"/>
      <c r="HWK1878" s="23"/>
      <c r="HWL1878" s="23"/>
      <c r="HWM1878" s="23"/>
      <c r="HWN1878" s="23"/>
      <c r="HWO1878" s="23"/>
      <c r="HWP1878" s="23"/>
      <c r="HWQ1878" s="23"/>
      <c r="HWR1878" s="23"/>
      <c r="HWS1878" s="23"/>
      <c r="HWT1878" s="23"/>
      <c r="HWU1878" s="23"/>
      <c r="HWV1878" s="23"/>
      <c r="HWW1878" s="23"/>
      <c r="HWX1878" s="23"/>
      <c r="HWY1878" s="23"/>
      <c r="HWZ1878" s="23"/>
      <c r="HXA1878" s="23"/>
      <c r="HXB1878" s="23"/>
      <c r="HXC1878" s="23"/>
      <c r="HXD1878" s="23"/>
      <c r="HXE1878" s="23"/>
      <c r="HXF1878" s="23"/>
      <c r="HXG1878" s="23"/>
      <c r="HXH1878" s="23"/>
      <c r="HXI1878" s="23"/>
      <c r="HXJ1878" s="23"/>
      <c r="HXK1878" s="23"/>
      <c r="HXL1878" s="23"/>
      <c r="HXM1878" s="23"/>
      <c r="HXN1878" s="23"/>
      <c r="HXO1878" s="23"/>
      <c r="HXP1878" s="23"/>
      <c r="HXQ1878" s="23"/>
      <c r="HXR1878" s="23"/>
      <c r="HXS1878" s="23"/>
      <c r="HXT1878" s="23"/>
      <c r="HXU1878" s="23"/>
      <c r="HXV1878" s="23"/>
      <c r="HXW1878" s="23"/>
      <c r="HXX1878" s="23"/>
      <c r="HXY1878" s="23"/>
      <c r="HXZ1878" s="23"/>
      <c r="HYA1878" s="23"/>
      <c r="HYB1878" s="23"/>
      <c r="HYC1878" s="23"/>
      <c r="HYD1878" s="23"/>
      <c r="HYE1878" s="23"/>
      <c r="HYF1878" s="23"/>
      <c r="HYG1878" s="23"/>
      <c r="HYH1878" s="23"/>
      <c r="HYI1878" s="23"/>
      <c r="HYJ1878" s="23"/>
      <c r="HYK1878" s="23"/>
      <c r="HYL1878" s="23"/>
      <c r="HYM1878" s="23"/>
      <c r="HYN1878" s="23"/>
      <c r="HYO1878" s="23"/>
      <c r="HYP1878" s="23"/>
      <c r="HYQ1878" s="23"/>
      <c r="HYR1878" s="23"/>
      <c r="HYS1878" s="23"/>
      <c r="HYT1878" s="23"/>
      <c r="HYU1878" s="23"/>
      <c r="HYV1878" s="23"/>
      <c r="HYW1878" s="23"/>
      <c r="HYX1878" s="23"/>
      <c r="HYY1878" s="23"/>
      <c r="HYZ1878" s="23"/>
      <c r="HZA1878" s="23"/>
      <c r="HZB1878" s="23"/>
      <c r="HZC1878" s="23"/>
      <c r="HZD1878" s="23"/>
      <c r="HZE1878" s="23"/>
      <c r="HZF1878" s="23"/>
      <c r="HZG1878" s="23"/>
      <c r="HZH1878" s="23"/>
      <c r="HZI1878" s="23"/>
      <c r="HZJ1878" s="23"/>
      <c r="HZK1878" s="23"/>
      <c r="HZL1878" s="23"/>
      <c r="HZM1878" s="23"/>
      <c r="HZN1878" s="23"/>
      <c r="HZO1878" s="23"/>
      <c r="HZP1878" s="23"/>
      <c r="HZQ1878" s="23"/>
      <c r="HZR1878" s="23"/>
      <c r="HZS1878" s="23"/>
      <c r="HZT1878" s="23"/>
      <c r="HZU1878" s="23"/>
      <c r="HZV1878" s="23"/>
      <c r="HZW1878" s="23"/>
      <c r="HZX1878" s="23"/>
      <c r="HZY1878" s="23"/>
      <c r="HZZ1878" s="23"/>
      <c r="IAA1878" s="23"/>
      <c r="IAB1878" s="23"/>
      <c r="IAC1878" s="23"/>
      <c r="IAD1878" s="23"/>
      <c r="IAE1878" s="23"/>
      <c r="IAF1878" s="23"/>
      <c r="IAG1878" s="23"/>
      <c r="IAH1878" s="23"/>
      <c r="IAI1878" s="23"/>
      <c r="IAJ1878" s="23"/>
      <c r="IAK1878" s="23"/>
      <c r="IAL1878" s="23"/>
      <c r="IAM1878" s="23"/>
      <c r="IAN1878" s="23"/>
      <c r="IAO1878" s="23"/>
      <c r="IAP1878" s="23"/>
      <c r="IAQ1878" s="23"/>
      <c r="IAR1878" s="23"/>
      <c r="IAS1878" s="23"/>
      <c r="IAT1878" s="23"/>
      <c r="IAU1878" s="23"/>
      <c r="IAV1878" s="23"/>
      <c r="IAW1878" s="23"/>
      <c r="IAX1878" s="23"/>
      <c r="IAY1878" s="23"/>
      <c r="IAZ1878" s="23"/>
      <c r="IBA1878" s="23"/>
      <c r="IBB1878" s="23"/>
      <c r="IBC1878" s="23"/>
      <c r="IBD1878" s="23"/>
      <c r="IBE1878" s="23"/>
      <c r="IBF1878" s="23"/>
      <c r="IBG1878" s="23"/>
      <c r="IBH1878" s="23"/>
      <c r="IBI1878" s="23"/>
      <c r="IBJ1878" s="23"/>
      <c r="IBK1878" s="23"/>
      <c r="IBL1878" s="23"/>
      <c r="IBM1878" s="23"/>
      <c r="IBN1878" s="23"/>
      <c r="IBO1878" s="23"/>
      <c r="IBP1878" s="23"/>
      <c r="IBQ1878" s="23"/>
      <c r="IBR1878" s="23"/>
      <c r="IBS1878" s="23"/>
      <c r="IBT1878" s="23"/>
      <c r="IBU1878" s="23"/>
      <c r="IBV1878" s="23"/>
      <c r="IBW1878" s="23"/>
      <c r="IBX1878" s="23"/>
      <c r="IBY1878" s="23"/>
      <c r="IBZ1878" s="23"/>
      <c r="ICA1878" s="23"/>
      <c r="ICB1878" s="23"/>
      <c r="ICC1878" s="23"/>
      <c r="ICD1878" s="23"/>
      <c r="ICE1878" s="23"/>
      <c r="ICF1878" s="23"/>
      <c r="ICG1878" s="23"/>
      <c r="ICH1878" s="23"/>
      <c r="ICI1878" s="23"/>
      <c r="ICJ1878" s="23"/>
      <c r="ICK1878" s="23"/>
      <c r="ICL1878" s="23"/>
      <c r="ICM1878" s="23"/>
      <c r="ICN1878" s="23"/>
      <c r="ICO1878" s="23"/>
      <c r="ICP1878" s="23"/>
      <c r="ICQ1878" s="23"/>
      <c r="ICR1878" s="23"/>
      <c r="ICS1878" s="23"/>
      <c r="ICT1878" s="23"/>
      <c r="ICU1878" s="23"/>
      <c r="ICV1878" s="23"/>
      <c r="ICW1878" s="23"/>
      <c r="ICX1878" s="23"/>
      <c r="ICY1878" s="23"/>
      <c r="ICZ1878" s="23"/>
      <c r="IDA1878" s="23"/>
      <c r="IDB1878" s="23"/>
      <c r="IDC1878" s="23"/>
      <c r="IDD1878" s="23"/>
      <c r="IDE1878" s="23"/>
      <c r="IDF1878" s="23"/>
      <c r="IDG1878" s="23"/>
      <c r="IDH1878" s="23"/>
      <c r="IDI1878" s="23"/>
      <c r="IDJ1878" s="23"/>
      <c r="IDK1878" s="23"/>
      <c r="IDL1878" s="23"/>
      <c r="IDM1878" s="23"/>
      <c r="IDN1878" s="23"/>
      <c r="IDO1878" s="23"/>
      <c r="IDP1878" s="23"/>
      <c r="IDQ1878" s="23"/>
      <c r="IDR1878" s="23"/>
      <c r="IDS1878" s="23"/>
      <c r="IDT1878" s="23"/>
      <c r="IDU1878" s="23"/>
      <c r="IDV1878" s="23"/>
      <c r="IDW1878" s="23"/>
      <c r="IDX1878" s="23"/>
      <c r="IDY1878" s="23"/>
      <c r="IDZ1878" s="23"/>
      <c r="IEA1878" s="23"/>
      <c r="IEB1878" s="23"/>
      <c r="IEC1878" s="23"/>
      <c r="IED1878" s="23"/>
      <c r="IEE1878" s="23"/>
      <c r="IEF1878" s="23"/>
      <c r="IEG1878" s="23"/>
      <c r="IEH1878" s="23"/>
      <c r="IEI1878" s="23"/>
      <c r="IEJ1878" s="23"/>
      <c r="IEK1878" s="23"/>
      <c r="IEL1878" s="23"/>
      <c r="IEM1878" s="23"/>
      <c r="IEN1878" s="23"/>
      <c r="IEO1878" s="23"/>
      <c r="IEP1878" s="23"/>
      <c r="IEQ1878" s="23"/>
      <c r="IER1878" s="23"/>
      <c r="IES1878" s="23"/>
      <c r="IET1878" s="23"/>
      <c r="IEU1878" s="23"/>
      <c r="IEV1878" s="23"/>
      <c r="IEW1878" s="23"/>
      <c r="IEX1878" s="23"/>
      <c r="IEY1878" s="23"/>
      <c r="IEZ1878" s="23"/>
      <c r="IFA1878" s="23"/>
      <c r="IFB1878" s="23"/>
      <c r="IFC1878" s="23"/>
      <c r="IFD1878" s="23"/>
      <c r="IFE1878" s="23"/>
      <c r="IFF1878" s="23"/>
      <c r="IFG1878" s="23"/>
      <c r="IFH1878" s="23"/>
      <c r="IFI1878" s="23"/>
      <c r="IFJ1878" s="23"/>
      <c r="IFK1878" s="23"/>
      <c r="IFL1878" s="23"/>
      <c r="IFM1878" s="23"/>
      <c r="IFN1878" s="23"/>
      <c r="IFO1878" s="23"/>
      <c r="IFP1878" s="23"/>
      <c r="IFQ1878" s="23"/>
      <c r="IFR1878" s="23"/>
      <c r="IFS1878" s="23"/>
      <c r="IFT1878" s="23"/>
      <c r="IFU1878" s="23"/>
      <c r="IFV1878" s="23"/>
      <c r="IFW1878" s="23"/>
      <c r="IFX1878" s="23"/>
      <c r="IFY1878" s="23"/>
      <c r="IFZ1878" s="23"/>
      <c r="IGA1878" s="23"/>
      <c r="IGB1878" s="23"/>
      <c r="IGC1878" s="23"/>
      <c r="IGD1878" s="23"/>
      <c r="IGE1878" s="23"/>
      <c r="IGF1878" s="23"/>
      <c r="IGG1878" s="23"/>
      <c r="IGH1878" s="23"/>
      <c r="IGI1878" s="23"/>
      <c r="IGJ1878" s="23"/>
      <c r="IGK1878" s="23"/>
      <c r="IGL1878" s="23"/>
      <c r="IGM1878" s="23"/>
      <c r="IGN1878" s="23"/>
      <c r="IGO1878" s="23"/>
      <c r="IGP1878" s="23"/>
      <c r="IGQ1878" s="23"/>
      <c r="IGR1878" s="23"/>
      <c r="IGS1878" s="23"/>
      <c r="IGT1878" s="23"/>
      <c r="IGU1878" s="23"/>
      <c r="IGV1878" s="23"/>
      <c r="IGW1878" s="23"/>
      <c r="IGX1878" s="23"/>
      <c r="IGY1878" s="23"/>
      <c r="IGZ1878" s="23"/>
      <c r="IHA1878" s="23"/>
      <c r="IHB1878" s="23"/>
      <c r="IHC1878" s="23"/>
      <c r="IHD1878" s="23"/>
      <c r="IHE1878" s="23"/>
      <c r="IHF1878" s="23"/>
      <c r="IHG1878" s="23"/>
      <c r="IHH1878" s="23"/>
      <c r="IHI1878" s="23"/>
      <c r="IHJ1878" s="23"/>
      <c r="IHK1878" s="23"/>
      <c r="IHL1878" s="23"/>
      <c r="IHM1878" s="23"/>
      <c r="IHN1878" s="23"/>
      <c r="IHO1878" s="23"/>
      <c r="IHP1878" s="23"/>
      <c r="IHQ1878" s="23"/>
      <c r="IHR1878" s="23"/>
      <c r="IHS1878" s="23"/>
      <c r="IHT1878" s="23"/>
      <c r="IHU1878" s="23"/>
      <c r="IHV1878" s="23"/>
      <c r="IHW1878" s="23"/>
      <c r="IHX1878" s="23"/>
      <c r="IHY1878" s="23"/>
      <c r="IHZ1878" s="23"/>
      <c r="IIA1878" s="23"/>
      <c r="IIB1878" s="23"/>
      <c r="IIC1878" s="23"/>
      <c r="IID1878" s="23"/>
      <c r="IIE1878" s="23"/>
      <c r="IIF1878" s="23"/>
      <c r="IIG1878" s="23"/>
      <c r="IIH1878" s="23"/>
      <c r="III1878" s="23"/>
      <c r="IIJ1878" s="23"/>
      <c r="IIK1878" s="23"/>
      <c r="IIL1878" s="23"/>
      <c r="IIM1878" s="23"/>
      <c r="IIN1878" s="23"/>
      <c r="IIO1878" s="23"/>
      <c r="IIP1878" s="23"/>
      <c r="IIQ1878" s="23"/>
      <c r="IIR1878" s="23"/>
      <c r="IIS1878" s="23"/>
      <c r="IIT1878" s="23"/>
      <c r="IIU1878" s="23"/>
      <c r="IIV1878" s="23"/>
      <c r="IIW1878" s="23"/>
      <c r="IIX1878" s="23"/>
      <c r="IIY1878" s="23"/>
      <c r="IIZ1878" s="23"/>
      <c r="IJA1878" s="23"/>
      <c r="IJB1878" s="23"/>
      <c r="IJC1878" s="23"/>
      <c r="IJD1878" s="23"/>
      <c r="IJE1878" s="23"/>
      <c r="IJF1878" s="23"/>
      <c r="IJG1878" s="23"/>
      <c r="IJH1878" s="23"/>
      <c r="IJI1878" s="23"/>
      <c r="IJJ1878" s="23"/>
      <c r="IJK1878" s="23"/>
      <c r="IJL1878" s="23"/>
      <c r="IJM1878" s="23"/>
      <c r="IJN1878" s="23"/>
      <c r="IJO1878" s="23"/>
      <c r="IJP1878" s="23"/>
      <c r="IJQ1878" s="23"/>
      <c r="IJR1878" s="23"/>
      <c r="IJS1878" s="23"/>
      <c r="IJT1878" s="23"/>
      <c r="IJU1878" s="23"/>
      <c r="IJV1878" s="23"/>
      <c r="IJW1878" s="23"/>
      <c r="IJX1878" s="23"/>
      <c r="IJY1878" s="23"/>
      <c r="IJZ1878" s="23"/>
      <c r="IKA1878" s="23"/>
      <c r="IKB1878" s="23"/>
      <c r="IKC1878" s="23"/>
      <c r="IKD1878" s="23"/>
      <c r="IKE1878" s="23"/>
      <c r="IKF1878" s="23"/>
      <c r="IKG1878" s="23"/>
      <c r="IKH1878" s="23"/>
      <c r="IKI1878" s="23"/>
      <c r="IKJ1878" s="23"/>
      <c r="IKK1878" s="23"/>
      <c r="IKL1878" s="23"/>
      <c r="IKM1878" s="23"/>
      <c r="IKN1878" s="23"/>
      <c r="IKO1878" s="23"/>
      <c r="IKP1878" s="23"/>
      <c r="IKQ1878" s="23"/>
      <c r="IKR1878" s="23"/>
      <c r="IKS1878" s="23"/>
      <c r="IKT1878" s="23"/>
      <c r="IKU1878" s="23"/>
      <c r="IKV1878" s="23"/>
      <c r="IKW1878" s="23"/>
      <c r="IKX1878" s="23"/>
      <c r="IKY1878" s="23"/>
      <c r="IKZ1878" s="23"/>
      <c r="ILA1878" s="23"/>
      <c r="ILB1878" s="23"/>
      <c r="ILC1878" s="23"/>
      <c r="ILD1878" s="23"/>
      <c r="ILE1878" s="23"/>
      <c r="ILF1878" s="23"/>
      <c r="ILG1878" s="23"/>
      <c r="ILH1878" s="23"/>
      <c r="ILI1878" s="23"/>
      <c r="ILJ1878" s="23"/>
      <c r="ILK1878" s="23"/>
      <c r="ILL1878" s="23"/>
      <c r="ILM1878" s="23"/>
      <c r="ILN1878" s="23"/>
      <c r="ILO1878" s="23"/>
      <c r="ILP1878" s="23"/>
      <c r="ILQ1878" s="23"/>
      <c r="ILR1878" s="23"/>
      <c r="ILS1878" s="23"/>
      <c r="ILT1878" s="23"/>
      <c r="ILU1878" s="23"/>
      <c r="ILV1878" s="23"/>
      <c r="ILW1878" s="23"/>
      <c r="ILX1878" s="23"/>
      <c r="ILY1878" s="23"/>
      <c r="ILZ1878" s="23"/>
      <c r="IMA1878" s="23"/>
      <c r="IMB1878" s="23"/>
      <c r="IMC1878" s="23"/>
      <c r="IMD1878" s="23"/>
      <c r="IME1878" s="23"/>
      <c r="IMF1878" s="23"/>
      <c r="IMG1878" s="23"/>
      <c r="IMH1878" s="23"/>
      <c r="IMI1878" s="23"/>
      <c r="IMJ1878" s="23"/>
      <c r="IMK1878" s="23"/>
      <c r="IML1878" s="23"/>
      <c r="IMM1878" s="23"/>
      <c r="IMN1878" s="23"/>
      <c r="IMO1878" s="23"/>
      <c r="IMP1878" s="23"/>
      <c r="IMQ1878" s="23"/>
      <c r="IMR1878" s="23"/>
      <c r="IMS1878" s="23"/>
      <c r="IMT1878" s="23"/>
      <c r="IMU1878" s="23"/>
      <c r="IMV1878" s="23"/>
      <c r="IMW1878" s="23"/>
      <c r="IMX1878" s="23"/>
      <c r="IMY1878" s="23"/>
      <c r="IMZ1878" s="23"/>
      <c r="INA1878" s="23"/>
      <c r="INB1878" s="23"/>
      <c r="INC1878" s="23"/>
      <c r="IND1878" s="23"/>
      <c r="INE1878" s="23"/>
      <c r="INF1878" s="23"/>
      <c r="ING1878" s="23"/>
      <c r="INH1878" s="23"/>
      <c r="INI1878" s="23"/>
      <c r="INJ1878" s="23"/>
      <c r="INK1878" s="23"/>
      <c r="INL1878" s="23"/>
      <c r="INM1878" s="23"/>
      <c r="INN1878" s="23"/>
      <c r="INO1878" s="23"/>
      <c r="INP1878" s="23"/>
      <c r="INQ1878" s="23"/>
      <c r="INR1878" s="23"/>
      <c r="INS1878" s="23"/>
      <c r="INT1878" s="23"/>
      <c r="INU1878" s="23"/>
      <c r="INV1878" s="23"/>
      <c r="INW1878" s="23"/>
      <c r="INX1878" s="23"/>
      <c r="INY1878" s="23"/>
      <c r="INZ1878" s="23"/>
      <c r="IOA1878" s="23"/>
      <c r="IOB1878" s="23"/>
      <c r="IOC1878" s="23"/>
      <c r="IOD1878" s="23"/>
      <c r="IOE1878" s="23"/>
      <c r="IOF1878" s="23"/>
      <c r="IOG1878" s="23"/>
      <c r="IOH1878" s="23"/>
      <c r="IOI1878" s="23"/>
      <c r="IOJ1878" s="23"/>
      <c r="IOK1878" s="23"/>
      <c r="IOL1878" s="23"/>
      <c r="IOM1878" s="23"/>
      <c r="ION1878" s="23"/>
      <c r="IOO1878" s="23"/>
      <c r="IOP1878" s="23"/>
      <c r="IOQ1878" s="23"/>
      <c r="IOR1878" s="23"/>
      <c r="IOS1878" s="23"/>
      <c r="IOT1878" s="23"/>
      <c r="IOU1878" s="23"/>
      <c r="IOV1878" s="23"/>
      <c r="IOW1878" s="23"/>
      <c r="IOX1878" s="23"/>
      <c r="IOY1878" s="23"/>
      <c r="IOZ1878" s="23"/>
      <c r="IPA1878" s="23"/>
      <c r="IPB1878" s="23"/>
      <c r="IPC1878" s="23"/>
      <c r="IPD1878" s="23"/>
      <c r="IPE1878" s="23"/>
      <c r="IPF1878" s="23"/>
      <c r="IPG1878" s="23"/>
      <c r="IPH1878" s="23"/>
      <c r="IPI1878" s="23"/>
      <c r="IPJ1878" s="23"/>
      <c r="IPK1878" s="23"/>
      <c r="IPL1878" s="23"/>
      <c r="IPM1878" s="23"/>
      <c r="IPN1878" s="23"/>
      <c r="IPO1878" s="23"/>
      <c r="IPP1878" s="23"/>
      <c r="IPQ1878" s="23"/>
      <c r="IPR1878" s="23"/>
      <c r="IPS1878" s="23"/>
      <c r="IPT1878" s="23"/>
      <c r="IPU1878" s="23"/>
      <c r="IPV1878" s="23"/>
      <c r="IPW1878" s="23"/>
      <c r="IPX1878" s="23"/>
      <c r="IPY1878" s="23"/>
      <c r="IPZ1878" s="23"/>
      <c r="IQA1878" s="23"/>
      <c r="IQB1878" s="23"/>
      <c r="IQC1878" s="23"/>
      <c r="IQD1878" s="23"/>
      <c r="IQE1878" s="23"/>
      <c r="IQF1878" s="23"/>
      <c r="IQG1878" s="23"/>
      <c r="IQH1878" s="23"/>
      <c r="IQI1878" s="23"/>
      <c r="IQJ1878" s="23"/>
      <c r="IQK1878" s="23"/>
      <c r="IQL1878" s="23"/>
      <c r="IQM1878" s="23"/>
      <c r="IQN1878" s="23"/>
      <c r="IQO1878" s="23"/>
      <c r="IQP1878" s="23"/>
      <c r="IQQ1878" s="23"/>
      <c r="IQR1878" s="23"/>
      <c r="IQS1878" s="23"/>
      <c r="IQT1878" s="23"/>
      <c r="IQU1878" s="23"/>
      <c r="IQV1878" s="23"/>
      <c r="IQW1878" s="23"/>
      <c r="IQX1878" s="23"/>
      <c r="IQY1878" s="23"/>
      <c r="IQZ1878" s="23"/>
      <c r="IRA1878" s="23"/>
      <c r="IRB1878" s="23"/>
      <c r="IRC1878" s="23"/>
      <c r="IRD1878" s="23"/>
      <c r="IRE1878" s="23"/>
      <c r="IRF1878" s="23"/>
      <c r="IRG1878" s="23"/>
      <c r="IRH1878" s="23"/>
      <c r="IRI1878" s="23"/>
      <c r="IRJ1878" s="23"/>
      <c r="IRK1878" s="23"/>
      <c r="IRL1878" s="23"/>
      <c r="IRM1878" s="23"/>
      <c r="IRN1878" s="23"/>
      <c r="IRO1878" s="23"/>
      <c r="IRP1878" s="23"/>
      <c r="IRQ1878" s="23"/>
      <c r="IRR1878" s="23"/>
      <c r="IRS1878" s="23"/>
      <c r="IRT1878" s="23"/>
      <c r="IRU1878" s="23"/>
      <c r="IRV1878" s="23"/>
      <c r="IRW1878" s="23"/>
      <c r="IRX1878" s="23"/>
      <c r="IRY1878" s="23"/>
      <c r="IRZ1878" s="23"/>
      <c r="ISA1878" s="23"/>
      <c r="ISB1878" s="23"/>
      <c r="ISC1878" s="23"/>
      <c r="ISD1878" s="23"/>
      <c r="ISE1878" s="23"/>
      <c r="ISF1878" s="23"/>
      <c r="ISG1878" s="23"/>
      <c r="ISH1878" s="23"/>
      <c r="ISI1878" s="23"/>
      <c r="ISJ1878" s="23"/>
      <c r="ISK1878" s="23"/>
      <c r="ISL1878" s="23"/>
      <c r="ISM1878" s="23"/>
      <c r="ISN1878" s="23"/>
      <c r="ISO1878" s="23"/>
      <c r="ISP1878" s="23"/>
      <c r="ISQ1878" s="23"/>
      <c r="ISR1878" s="23"/>
      <c r="ISS1878" s="23"/>
      <c r="IST1878" s="23"/>
      <c r="ISU1878" s="23"/>
      <c r="ISV1878" s="23"/>
      <c r="ISW1878" s="23"/>
      <c r="ISX1878" s="23"/>
      <c r="ISY1878" s="23"/>
      <c r="ISZ1878" s="23"/>
      <c r="ITA1878" s="23"/>
      <c r="ITB1878" s="23"/>
      <c r="ITC1878" s="23"/>
      <c r="ITD1878" s="23"/>
      <c r="ITE1878" s="23"/>
      <c r="ITF1878" s="23"/>
      <c r="ITG1878" s="23"/>
      <c r="ITH1878" s="23"/>
      <c r="ITI1878" s="23"/>
      <c r="ITJ1878" s="23"/>
      <c r="ITK1878" s="23"/>
      <c r="ITL1878" s="23"/>
      <c r="ITM1878" s="23"/>
      <c r="ITN1878" s="23"/>
      <c r="ITO1878" s="23"/>
      <c r="ITP1878" s="23"/>
      <c r="ITQ1878" s="23"/>
      <c r="ITR1878" s="23"/>
      <c r="ITS1878" s="23"/>
      <c r="ITT1878" s="23"/>
      <c r="ITU1878" s="23"/>
      <c r="ITV1878" s="23"/>
      <c r="ITW1878" s="23"/>
      <c r="ITX1878" s="23"/>
      <c r="ITY1878" s="23"/>
      <c r="ITZ1878" s="23"/>
      <c r="IUA1878" s="23"/>
      <c r="IUB1878" s="23"/>
      <c r="IUC1878" s="23"/>
      <c r="IUD1878" s="23"/>
      <c r="IUE1878" s="23"/>
      <c r="IUF1878" s="23"/>
      <c r="IUG1878" s="23"/>
      <c r="IUH1878" s="23"/>
      <c r="IUI1878" s="23"/>
      <c r="IUJ1878" s="23"/>
      <c r="IUK1878" s="23"/>
      <c r="IUL1878" s="23"/>
      <c r="IUM1878" s="23"/>
      <c r="IUN1878" s="23"/>
      <c r="IUO1878" s="23"/>
      <c r="IUP1878" s="23"/>
      <c r="IUQ1878" s="23"/>
      <c r="IUR1878" s="23"/>
      <c r="IUS1878" s="23"/>
      <c r="IUT1878" s="23"/>
      <c r="IUU1878" s="23"/>
      <c r="IUV1878" s="23"/>
      <c r="IUW1878" s="23"/>
      <c r="IUX1878" s="23"/>
      <c r="IUY1878" s="23"/>
      <c r="IUZ1878" s="23"/>
      <c r="IVA1878" s="23"/>
      <c r="IVB1878" s="23"/>
      <c r="IVC1878" s="23"/>
      <c r="IVD1878" s="23"/>
      <c r="IVE1878" s="23"/>
      <c r="IVF1878" s="23"/>
      <c r="IVG1878" s="23"/>
      <c r="IVH1878" s="23"/>
      <c r="IVI1878" s="23"/>
      <c r="IVJ1878" s="23"/>
      <c r="IVK1878" s="23"/>
      <c r="IVL1878" s="23"/>
      <c r="IVM1878" s="23"/>
      <c r="IVN1878" s="23"/>
      <c r="IVO1878" s="23"/>
      <c r="IVP1878" s="23"/>
      <c r="IVQ1878" s="23"/>
      <c r="IVR1878" s="23"/>
      <c r="IVS1878" s="23"/>
      <c r="IVT1878" s="23"/>
      <c r="IVU1878" s="23"/>
      <c r="IVV1878" s="23"/>
      <c r="IVW1878" s="23"/>
      <c r="IVX1878" s="23"/>
      <c r="IVY1878" s="23"/>
      <c r="IVZ1878" s="23"/>
      <c r="IWA1878" s="23"/>
      <c r="IWB1878" s="23"/>
      <c r="IWC1878" s="23"/>
      <c r="IWD1878" s="23"/>
      <c r="IWE1878" s="23"/>
      <c r="IWF1878" s="23"/>
      <c r="IWG1878" s="23"/>
      <c r="IWH1878" s="23"/>
      <c r="IWI1878" s="23"/>
      <c r="IWJ1878" s="23"/>
      <c r="IWK1878" s="23"/>
      <c r="IWL1878" s="23"/>
      <c r="IWM1878" s="23"/>
      <c r="IWN1878" s="23"/>
      <c r="IWO1878" s="23"/>
      <c r="IWP1878" s="23"/>
      <c r="IWQ1878" s="23"/>
      <c r="IWR1878" s="23"/>
      <c r="IWS1878" s="23"/>
      <c r="IWT1878" s="23"/>
      <c r="IWU1878" s="23"/>
      <c r="IWV1878" s="23"/>
      <c r="IWW1878" s="23"/>
      <c r="IWX1878" s="23"/>
      <c r="IWY1878" s="23"/>
      <c r="IWZ1878" s="23"/>
      <c r="IXA1878" s="23"/>
      <c r="IXB1878" s="23"/>
      <c r="IXC1878" s="23"/>
      <c r="IXD1878" s="23"/>
      <c r="IXE1878" s="23"/>
      <c r="IXF1878" s="23"/>
      <c r="IXG1878" s="23"/>
      <c r="IXH1878" s="23"/>
      <c r="IXI1878" s="23"/>
      <c r="IXJ1878" s="23"/>
      <c r="IXK1878" s="23"/>
      <c r="IXL1878" s="23"/>
      <c r="IXM1878" s="23"/>
      <c r="IXN1878" s="23"/>
      <c r="IXO1878" s="23"/>
      <c r="IXP1878" s="23"/>
      <c r="IXQ1878" s="23"/>
      <c r="IXR1878" s="23"/>
      <c r="IXS1878" s="23"/>
      <c r="IXT1878" s="23"/>
      <c r="IXU1878" s="23"/>
      <c r="IXV1878" s="23"/>
      <c r="IXW1878" s="23"/>
      <c r="IXX1878" s="23"/>
      <c r="IXY1878" s="23"/>
      <c r="IXZ1878" s="23"/>
      <c r="IYA1878" s="23"/>
      <c r="IYB1878" s="23"/>
      <c r="IYC1878" s="23"/>
      <c r="IYD1878" s="23"/>
      <c r="IYE1878" s="23"/>
      <c r="IYF1878" s="23"/>
      <c r="IYG1878" s="23"/>
      <c r="IYH1878" s="23"/>
      <c r="IYI1878" s="23"/>
      <c r="IYJ1878" s="23"/>
      <c r="IYK1878" s="23"/>
      <c r="IYL1878" s="23"/>
      <c r="IYM1878" s="23"/>
      <c r="IYN1878" s="23"/>
      <c r="IYO1878" s="23"/>
      <c r="IYP1878" s="23"/>
      <c r="IYQ1878" s="23"/>
      <c r="IYR1878" s="23"/>
      <c r="IYS1878" s="23"/>
      <c r="IYT1878" s="23"/>
      <c r="IYU1878" s="23"/>
      <c r="IYV1878" s="23"/>
      <c r="IYW1878" s="23"/>
      <c r="IYX1878" s="23"/>
      <c r="IYY1878" s="23"/>
      <c r="IYZ1878" s="23"/>
      <c r="IZA1878" s="23"/>
      <c r="IZB1878" s="23"/>
      <c r="IZC1878" s="23"/>
      <c r="IZD1878" s="23"/>
      <c r="IZE1878" s="23"/>
      <c r="IZF1878" s="23"/>
      <c r="IZG1878" s="23"/>
      <c r="IZH1878" s="23"/>
      <c r="IZI1878" s="23"/>
      <c r="IZJ1878" s="23"/>
      <c r="IZK1878" s="23"/>
      <c r="IZL1878" s="23"/>
      <c r="IZM1878" s="23"/>
      <c r="IZN1878" s="23"/>
      <c r="IZO1878" s="23"/>
      <c r="IZP1878" s="23"/>
      <c r="IZQ1878" s="23"/>
      <c r="IZR1878" s="23"/>
      <c r="IZS1878" s="23"/>
      <c r="IZT1878" s="23"/>
      <c r="IZU1878" s="23"/>
      <c r="IZV1878" s="23"/>
      <c r="IZW1878" s="23"/>
      <c r="IZX1878" s="23"/>
      <c r="IZY1878" s="23"/>
      <c r="IZZ1878" s="23"/>
      <c r="JAA1878" s="23"/>
      <c r="JAB1878" s="23"/>
      <c r="JAC1878" s="23"/>
      <c r="JAD1878" s="23"/>
      <c r="JAE1878" s="23"/>
      <c r="JAF1878" s="23"/>
      <c r="JAG1878" s="23"/>
      <c r="JAH1878" s="23"/>
      <c r="JAI1878" s="23"/>
      <c r="JAJ1878" s="23"/>
      <c r="JAK1878" s="23"/>
      <c r="JAL1878" s="23"/>
      <c r="JAM1878" s="23"/>
      <c r="JAN1878" s="23"/>
      <c r="JAO1878" s="23"/>
      <c r="JAP1878" s="23"/>
      <c r="JAQ1878" s="23"/>
      <c r="JAR1878" s="23"/>
      <c r="JAS1878" s="23"/>
      <c r="JAT1878" s="23"/>
      <c r="JAU1878" s="23"/>
      <c r="JAV1878" s="23"/>
      <c r="JAW1878" s="23"/>
      <c r="JAX1878" s="23"/>
      <c r="JAY1878" s="23"/>
      <c r="JAZ1878" s="23"/>
      <c r="JBA1878" s="23"/>
      <c r="JBB1878" s="23"/>
      <c r="JBC1878" s="23"/>
      <c r="JBD1878" s="23"/>
      <c r="JBE1878" s="23"/>
      <c r="JBF1878" s="23"/>
      <c r="JBG1878" s="23"/>
      <c r="JBH1878" s="23"/>
      <c r="JBI1878" s="23"/>
      <c r="JBJ1878" s="23"/>
      <c r="JBK1878" s="23"/>
      <c r="JBL1878" s="23"/>
      <c r="JBM1878" s="23"/>
      <c r="JBN1878" s="23"/>
      <c r="JBO1878" s="23"/>
      <c r="JBP1878" s="23"/>
      <c r="JBQ1878" s="23"/>
      <c r="JBR1878" s="23"/>
      <c r="JBS1878" s="23"/>
      <c r="JBT1878" s="23"/>
      <c r="JBU1878" s="23"/>
      <c r="JBV1878" s="23"/>
      <c r="JBW1878" s="23"/>
      <c r="JBX1878" s="23"/>
      <c r="JBY1878" s="23"/>
      <c r="JBZ1878" s="23"/>
      <c r="JCA1878" s="23"/>
      <c r="JCB1878" s="23"/>
      <c r="JCC1878" s="23"/>
      <c r="JCD1878" s="23"/>
      <c r="JCE1878" s="23"/>
      <c r="JCF1878" s="23"/>
      <c r="JCG1878" s="23"/>
      <c r="JCH1878" s="23"/>
      <c r="JCI1878" s="23"/>
      <c r="JCJ1878" s="23"/>
      <c r="JCK1878" s="23"/>
      <c r="JCL1878" s="23"/>
      <c r="JCM1878" s="23"/>
      <c r="JCN1878" s="23"/>
      <c r="JCO1878" s="23"/>
      <c r="JCP1878" s="23"/>
      <c r="JCQ1878" s="23"/>
      <c r="JCR1878" s="23"/>
      <c r="JCS1878" s="23"/>
      <c r="JCT1878" s="23"/>
      <c r="JCU1878" s="23"/>
      <c r="JCV1878" s="23"/>
      <c r="JCW1878" s="23"/>
      <c r="JCX1878" s="23"/>
      <c r="JCY1878" s="23"/>
      <c r="JCZ1878" s="23"/>
      <c r="JDA1878" s="23"/>
      <c r="JDB1878" s="23"/>
      <c r="JDC1878" s="23"/>
      <c r="JDD1878" s="23"/>
      <c r="JDE1878" s="23"/>
      <c r="JDF1878" s="23"/>
      <c r="JDG1878" s="23"/>
      <c r="JDH1878" s="23"/>
      <c r="JDI1878" s="23"/>
      <c r="JDJ1878" s="23"/>
      <c r="JDK1878" s="23"/>
      <c r="JDL1878" s="23"/>
      <c r="JDM1878" s="23"/>
      <c r="JDN1878" s="23"/>
      <c r="JDO1878" s="23"/>
      <c r="JDP1878" s="23"/>
      <c r="JDQ1878" s="23"/>
      <c r="JDR1878" s="23"/>
      <c r="JDS1878" s="23"/>
      <c r="JDT1878" s="23"/>
      <c r="JDU1878" s="23"/>
      <c r="JDV1878" s="23"/>
      <c r="JDW1878" s="23"/>
      <c r="JDX1878" s="23"/>
      <c r="JDY1878" s="23"/>
      <c r="JDZ1878" s="23"/>
      <c r="JEA1878" s="23"/>
      <c r="JEB1878" s="23"/>
      <c r="JEC1878" s="23"/>
      <c r="JED1878" s="23"/>
      <c r="JEE1878" s="23"/>
      <c r="JEF1878" s="23"/>
      <c r="JEG1878" s="23"/>
      <c r="JEH1878" s="23"/>
      <c r="JEI1878" s="23"/>
      <c r="JEJ1878" s="23"/>
      <c r="JEK1878" s="23"/>
      <c r="JEL1878" s="23"/>
      <c r="JEM1878" s="23"/>
      <c r="JEN1878" s="23"/>
      <c r="JEO1878" s="23"/>
      <c r="JEP1878" s="23"/>
      <c r="JEQ1878" s="23"/>
      <c r="JER1878" s="23"/>
      <c r="JES1878" s="23"/>
      <c r="JET1878" s="23"/>
      <c r="JEU1878" s="23"/>
      <c r="JEV1878" s="23"/>
      <c r="JEW1878" s="23"/>
      <c r="JEX1878" s="23"/>
      <c r="JEY1878" s="23"/>
      <c r="JEZ1878" s="23"/>
      <c r="JFA1878" s="23"/>
      <c r="JFB1878" s="23"/>
      <c r="JFC1878" s="23"/>
      <c r="JFD1878" s="23"/>
      <c r="JFE1878" s="23"/>
      <c r="JFF1878" s="23"/>
      <c r="JFG1878" s="23"/>
      <c r="JFH1878" s="23"/>
      <c r="JFI1878" s="23"/>
      <c r="JFJ1878" s="23"/>
      <c r="JFK1878" s="23"/>
      <c r="JFL1878" s="23"/>
      <c r="JFM1878" s="23"/>
      <c r="JFN1878" s="23"/>
      <c r="JFO1878" s="23"/>
      <c r="JFP1878" s="23"/>
      <c r="JFQ1878" s="23"/>
      <c r="JFR1878" s="23"/>
      <c r="JFS1878" s="23"/>
      <c r="JFT1878" s="23"/>
      <c r="JFU1878" s="23"/>
      <c r="JFV1878" s="23"/>
      <c r="JFW1878" s="23"/>
      <c r="JFX1878" s="23"/>
      <c r="JFY1878" s="23"/>
      <c r="JFZ1878" s="23"/>
      <c r="JGA1878" s="23"/>
      <c r="JGB1878" s="23"/>
      <c r="JGC1878" s="23"/>
      <c r="JGD1878" s="23"/>
      <c r="JGE1878" s="23"/>
      <c r="JGF1878" s="23"/>
      <c r="JGG1878" s="23"/>
      <c r="JGH1878" s="23"/>
      <c r="JGI1878" s="23"/>
      <c r="JGJ1878" s="23"/>
      <c r="JGK1878" s="23"/>
      <c r="JGL1878" s="23"/>
      <c r="JGM1878" s="23"/>
      <c r="JGN1878" s="23"/>
      <c r="JGO1878" s="23"/>
      <c r="JGP1878" s="23"/>
      <c r="JGQ1878" s="23"/>
      <c r="JGR1878" s="23"/>
      <c r="JGS1878" s="23"/>
      <c r="JGT1878" s="23"/>
      <c r="JGU1878" s="23"/>
      <c r="JGV1878" s="23"/>
      <c r="JGW1878" s="23"/>
      <c r="JGX1878" s="23"/>
      <c r="JGY1878" s="23"/>
      <c r="JGZ1878" s="23"/>
      <c r="JHA1878" s="23"/>
      <c r="JHB1878" s="23"/>
      <c r="JHC1878" s="23"/>
      <c r="JHD1878" s="23"/>
      <c r="JHE1878" s="23"/>
      <c r="JHF1878" s="23"/>
      <c r="JHG1878" s="23"/>
      <c r="JHH1878" s="23"/>
      <c r="JHI1878" s="23"/>
      <c r="JHJ1878" s="23"/>
      <c r="JHK1878" s="23"/>
      <c r="JHL1878" s="23"/>
      <c r="JHM1878" s="23"/>
      <c r="JHN1878" s="23"/>
      <c r="JHO1878" s="23"/>
      <c r="JHP1878" s="23"/>
      <c r="JHQ1878" s="23"/>
      <c r="JHR1878" s="23"/>
      <c r="JHS1878" s="23"/>
      <c r="JHT1878" s="23"/>
      <c r="JHU1878" s="23"/>
      <c r="JHV1878" s="23"/>
      <c r="JHW1878" s="23"/>
      <c r="JHX1878" s="23"/>
      <c r="JHY1878" s="23"/>
      <c r="JHZ1878" s="23"/>
      <c r="JIA1878" s="23"/>
      <c r="JIB1878" s="23"/>
      <c r="JIC1878" s="23"/>
      <c r="JID1878" s="23"/>
      <c r="JIE1878" s="23"/>
      <c r="JIF1878" s="23"/>
      <c r="JIG1878" s="23"/>
      <c r="JIH1878" s="23"/>
      <c r="JII1878" s="23"/>
      <c r="JIJ1878" s="23"/>
      <c r="JIK1878" s="23"/>
      <c r="JIL1878" s="23"/>
      <c r="JIM1878" s="23"/>
      <c r="JIN1878" s="23"/>
      <c r="JIO1878" s="23"/>
      <c r="JIP1878" s="23"/>
      <c r="JIQ1878" s="23"/>
      <c r="JIR1878" s="23"/>
      <c r="JIS1878" s="23"/>
      <c r="JIT1878" s="23"/>
      <c r="JIU1878" s="23"/>
      <c r="JIV1878" s="23"/>
      <c r="JIW1878" s="23"/>
      <c r="JIX1878" s="23"/>
      <c r="JIY1878" s="23"/>
      <c r="JIZ1878" s="23"/>
      <c r="JJA1878" s="23"/>
      <c r="JJB1878" s="23"/>
      <c r="JJC1878" s="23"/>
      <c r="JJD1878" s="23"/>
      <c r="JJE1878" s="23"/>
      <c r="JJF1878" s="23"/>
      <c r="JJG1878" s="23"/>
      <c r="JJH1878" s="23"/>
      <c r="JJI1878" s="23"/>
      <c r="JJJ1878" s="23"/>
      <c r="JJK1878" s="23"/>
      <c r="JJL1878" s="23"/>
      <c r="JJM1878" s="23"/>
      <c r="JJN1878" s="23"/>
      <c r="JJO1878" s="23"/>
      <c r="JJP1878" s="23"/>
      <c r="JJQ1878" s="23"/>
      <c r="JJR1878" s="23"/>
      <c r="JJS1878" s="23"/>
      <c r="JJT1878" s="23"/>
      <c r="JJU1878" s="23"/>
      <c r="JJV1878" s="23"/>
      <c r="JJW1878" s="23"/>
      <c r="JJX1878" s="23"/>
      <c r="JJY1878" s="23"/>
      <c r="JJZ1878" s="23"/>
      <c r="JKA1878" s="23"/>
      <c r="JKB1878" s="23"/>
      <c r="JKC1878" s="23"/>
      <c r="JKD1878" s="23"/>
      <c r="JKE1878" s="23"/>
      <c r="JKF1878" s="23"/>
      <c r="JKG1878" s="23"/>
      <c r="JKH1878" s="23"/>
      <c r="JKI1878" s="23"/>
      <c r="JKJ1878" s="23"/>
      <c r="JKK1878" s="23"/>
      <c r="JKL1878" s="23"/>
      <c r="JKM1878" s="23"/>
      <c r="JKN1878" s="23"/>
      <c r="JKO1878" s="23"/>
      <c r="JKP1878" s="23"/>
      <c r="JKQ1878" s="23"/>
      <c r="JKR1878" s="23"/>
      <c r="JKS1878" s="23"/>
      <c r="JKT1878" s="23"/>
      <c r="JKU1878" s="23"/>
      <c r="JKV1878" s="23"/>
      <c r="JKW1878" s="23"/>
      <c r="JKX1878" s="23"/>
      <c r="JKY1878" s="23"/>
      <c r="JKZ1878" s="23"/>
      <c r="JLA1878" s="23"/>
      <c r="JLB1878" s="23"/>
      <c r="JLC1878" s="23"/>
      <c r="JLD1878" s="23"/>
      <c r="JLE1878" s="23"/>
      <c r="JLF1878" s="23"/>
      <c r="JLG1878" s="23"/>
      <c r="JLH1878" s="23"/>
      <c r="JLI1878" s="23"/>
      <c r="JLJ1878" s="23"/>
      <c r="JLK1878" s="23"/>
      <c r="JLL1878" s="23"/>
      <c r="JLM1878" s="23"/>
      <c r="JLN1878" s="23"/>
      <c r="JLO1878" s="23"/>
      <c r="JLP1878" s="23"/>
      <c r="JLQ1878" s="23"/>
      <c r="JLR1878" s="23"/>
      <c r="JLS1878" s="23"/>
      <c r="JLT1878" s="23"/>
      <c r="JLU1878" s="23"/>
      <c r="JLV1878" s="23"/>
      <c r="JLW1878" s="23"/>
      <c r="JLX1878" s="23"/>
      <c r="JLY1878" s="23"/>
      <c r="JLZ1878" s="23"/>
      <c r="JMA1878" s="23"/>
      <c r="JMB1878" s="23"/>
      <c r="JMC1878" s="23"/>
      <c r="JMD1878" s="23"/>
      <c r="JME1878" s="23"/>
      <c r="JMF1878" s="23"/>
      <c r="JMG1878" s="23"/>
      <c r="JMH1878" s="23"/>
      <c r="JMI1878" s="23"/>
      <c r="JMJ1878" s="23"/>
      <c r="JMK1878" s="23"/>
      <c r="JML1878" s="23"/>
      <c r="JMM1878" s="23"/>
      <c r="JMN1878" s="23"/>
      <c r="JMO1878" s="23"/>
      <c r="JMP1878" s="23"/>
      <c r="JMQ1878" s="23"/>
      <c r="JMR1878" s="23"/>
      <c r="JMS1878" s="23"/>
      <c r="JMT1878" s="23"/>
      <c r="JMU1878" s="23"/>
      <c r="JMV1878" s="23"/>
      <c r="JMW1878" s="23"/>
      <c r="JMX1878" s="23"/>
      <c r="JMY1878" s="23"/>
      <c r="JMZ1878" s="23"/>
      <c r="JNA1878" s="23"/>
      <c r="JNB1878" s="23"/>
      <c r="JNC1878" s="23"/>
      <c r="JND1878" s="23"/>
      <c r="JNE1878" s="23"/>
      <c r="JNF1878" s="23"/>
      <c r="JNG1878" s="23"/>
      <c r="JNH1878" s="23"/>
      <c r="JNI1878" s="23"/>
      <c r="JNJ1878" s="23"/>
      <c r="JNK1878" s="23"/>
      <c r="JNL1878" s="23"/>
      <c r="JNM1878" s="23"/>
      <c r="JNN1878" s="23"/>
      <c r="JNO1878" s="23"/>
      <c r="JNP1878" s="23"/>
      <c r="JNQ1878" s="23"/>
      <c r="JNR1878" s="23"/>
      <c r="JNS1878" s="23"/>
      <c r="JNT1878" s="23"/>
      <c r="JNU1878" s="23"/>
      <c r="JNV1878" s="23"/>
      <c r="JNW1878" s="23"/>
      <c r="JNX1878" s="23"/>
      <c r="JNY1878" s="23"/>
      <c r="JNZ1878" s="23"/>
      <c r="JOA1878" s="23"/>
      <c r="JOB1878" s="23"/>
      <c r="JOC1878" s="23"/>
      <c r="JOD1878" s="23"/>
      <c r="JOE1878" s="23"/>
      <c r="JOF1878" s="23"/>
      <c r="JOG1878" s="23"/>
      <c r="JOH1878" s="23"/>
      <c r="JOI1878" s="23"/>
      <c r="JOJ1878" s="23"/>
      <c r="JOK1878" s="23"/>
      <c r="JOL1878" s="23"/>
      <c r="JOM1878" s="23"/>
      <c r="JON1878" s="23"/>
      <c r="JOO1878" s="23"/>
      <c r="JOP1878" s="23"/>
      <c r="JOQ1878" s="23"/>
      <c r="JOR1878" s="23"/>
      <c r="JOS1878" s="23"/>
      <c r="JOT1878" s="23"/>
      <c r="JOU1878" s="23"/>
      <c r="JOV1878" s="23"/>
      <c r="JOW1878" s="23"/>
      <c r="JOX1878" s="23"/>
      <c r="JOY1878" s="23"/>
      <c r="JOZ1878" s="23"/>
      <c r="JPA1878" s="23"/>
      <c r="JPB1878" s="23"/>
      <c r="JPC1878" s="23"/>
      <c r="JPD1878" s="23"/>
      <c r="JPE1878" s="23"/>
      <c r="JPF1878" s="23"/>
      <c r="JPG1878" s="23"/>
      <c r="JPH1878" s="23"/>
      <c r="JPI1878" s="23"/>
      <c r="JPJ1878" s="23"/>
      <c r="JPK1878" s="23"/>
      <c r="JPL1878" s="23"/>
      <c r="JPM1878" s="23"/>
      <c r="JPN1878" s="23"/>
      <c r="JPO1878" s="23"/>
      <c r="JPP1878" s="23"/>
      <c r="JPQ1878" s="23"/>
      <c r="JPR1878" s="23"/>
      <c r="JPS1878" s="23"/>
      <c r="JPT1878" s="23"/>
      <c r="JPU1878" s="23"/>
      <c r="JPV1878" s="23"/>
      <c r="JPW1878" s="23"/>
      <c r="JPX1878" s="23"/>
      <c r="JPY1878" s="23"/>
      <c r="JPZ1878" s="23"/>
      <c r="JQA1878" s="23"/>
      <c r="JQB1878" s="23"/>
      <c r="JQC1878" s="23"/>
      <c r="JQD1878" s="23"/>
      <c r="JQE1878" s="23"/>
      <c r="JQF1878" s="23"/>
      <c r="JQG1878" s="23"/>
      <c r="JQH1878" s="23"/>
      <c r="JQI1878" s="23"/>
      <c r="JQJ1878" s="23"/>
      <c r="JQK1878" s="23"/>
      <c r="JQL1878" s="23"/>
      <c r="JQM1878" s="23"/>
      <c r="JQN1878" s="23"/>
      <c r="JQO1878" s="23"/>
      <c r="JQP1878" s="23"/>
      <c r="JQQ1878" s="23"/>
      <c r="JQR1878" s="23"/>
      <c r="JQS1878" s="23"/>
      <c r="JQT1878" s="23"/>
      <c r="JQU1878" s="23"/>
      <c r="JQV1878" s="23"/>
      <c r="JQW1878" s="23"/>
      <c r="JQX1878" s="23"/>
      <c r="JQY1878" s="23"/>
      <c r="JQZ1878" s="23"/>
      <c r="JRA1878" s="23"/>
      <c r="JRB1878" s="23"/>
      <c r="JRC1878" s="23"/>
      <c r="JRD1878" s="23"/>
      <c r="JRE1878" s="23"/>
      <c r="JRF1878" s="23"/>
      <c r="JRG1878" s="23"/>
      <c r="JRH1878" s="23"/>
      <c r="JRI1878" s="23"/>
      <c r="JRJ1878" s="23"/>
      <c r="JRK1878" s="23"/>
      <c r="JRL1878" s="23"/>
      <c r="JRM1878" s="23"/>
      <c r="JRN1878" s="23"/>
      <c r="JRO1878" s="23"/>
      <c r="JRP1878" s="23"/>
      <c r="JRQ1878" s="23"/>
      <c r="JRR1878" s="23"/>
      <c r="JRS1878" s="23"/>
      <c r="JRT1878" s="23"/>
      <c r="JRU1878" s="23"/>
      <c r="JRV1878" s="23"/>
      <c r="JRW1878" s="23"/>
      <c r="JRX1878" s="23"/>
      <c r="JRY1878" s="23"/>
      <c r="JRZ1878" s="23"/>
      <c r="JSA1878" s="23"/>
      <c r="JSB1878" s="23"/>
      <c r="JSC1878" s="23"/>
      <c r="JSD1878" s="23"/>
      <c r="JSE1878" s="23"/>
      <c r="JSF1878" s="23"/>
      <c r="JSG1878" s="23"/>
      <c r="JSH1878" s="23"/>
      <c r="JSI1878" s="23"/>
      <c r="JSJ1878" s="23"/>
      <c r="JSK1878" s="23"/>
      <c r="JSL1878" s="23"/>
      <c r="JSM1878" s="23"/>
      <c r="JSN1878" s="23"/>
      <c r="JSO1878" s="23"/>
      <c r="JSP1878" s="23"/>
      <c r="JSQ1878" s="23"/>
      <c r="JSR1878" s="23"/>
      <c r="JSS1878" s="23"/>
      <c r="JST1878" s="23"/>
      <c r="JSU1878" s="23"/>
      <c r="JSV1878" s="23"/>
      <c r="JSW1878" s="23"/>
      <c r="JSX1878" s="23"/>
      <c r="JSY1878" s="23"/>
      <c r="JSZ1878" s="23"/>
      <c r="JTA1878" s="23"/>
      <c r="JTB1878" s="23"/>
      <c r="JTC1878" s="23"/>
      <c r="JTD1878" s="23"/>
      <c r="JTE1878" s="23"/>
      <c r="JTF1878" s="23"/>
      <c r="JTG1878" s="23"/>
      <c r="JTH1878" s="23"/>
      <c r="JTI1878" s="23"/>
      <c r="JTJ1878" s="23"/>
      <c r="JTK1878" s="23"/>
      <c r="JTL1878" s="23"/>
      <c r="JTM1878" s="23"/>
      <c r="JTN1878" s="23"/>
      <c r="JTO1878" s="23"/>
      <c r="JTP1878" s="23"/>
      <c r="JTQ1878" s="23"/>
      <c r="JTR1878" s="23"/>
      <c r="JTS1878" s="23"/>
      <c r="JTT1878" s="23"/>
      <c r="JTU1878" s="23"/>
      <c r="JTV1878" s="23"/>
      <c r="JTW1878" s="23"/>
      <c r="JTX1878" s="23"/>
      <c r="JTY1878" s="23"/>
      <c r="JTZ1878" s="23"/>
      <c r="JUA1878" s="23"/>
      <c r="JUB1878" s="23"/>
      <c r="JUC1878" s="23"/>
      <c r="JUD1878" s="23"/>
      <c r="JUE1878" s="23"/>
      <c r="JUF1878" s="23"/>
      <c r="JUG1878" s="23"/>
      <c r="JUH1878" s="23"/>
      <c r="JUI1878" s="23"/>
      <c r="JUJ1878" s="23"/>
      <c r="JUK1878" s="23"/>
      <c r="JUL1878" s="23"/>
      <c r="JUM1878" s="23"/>
      <c r="JUN1878" s="23"/>
      <c r="JUO1878" s="23"/>
      <c r="JUP1878" s="23"/>
      <c r="JUQ1878" s="23"/>
      <c r="JUR1878" s="23"/>
      <c r="JUS1878" s="23"/>
      <c r="JUT1878" s="23"/>
      <c r="JUU1878" s="23"/>
      <c r="JUV1878" s="23"/>
      <c r="JUW1878" s="23"/>
      <c r="JUX1878" s="23"/>
      <c r="JUY1878" s="23"/>
      <c r="JUZ1878" s="23"/>
      <c r="JVA1878" s="23"/>
      <c r="JVB1878" s="23"/>
      <c r="JVC1878" s="23"/>
      <c r="JVD1878" s="23"/>
      <c r="JVE1878" s="23"/>
      <c r="JVF1878" s="23"/>
      <c r="JVG1878" s="23"/>
      <c r="JVH1878" s="23"/>
      <c r="JVI1878" s="23"/>
      <c r="JVJ1878" s="23"/>
      <c r="JVK1878" s="23"/>
      <c r="JVL1878" s="23"/>
      <c r="JVM1878" s="23"/>
      <c r="JVN1878" s="23"/>
      <c r="JVO1878" s="23"/>
      <c r="JVP1878" s="23"/>
      <c r="JVQ1878" s="23"/>
      <c r="JVR1878" s="23"/>
      <c r="JVS1878" s="23"/>
      <c r="JVT1878" s="23"/>
      <c r="JVU1878" s="23"/>
      <c r="JVV1878" s="23"/>
      <c r="JVW1878" s="23"/>
      <c r="JVX1878" s="23"/>
      <c r="JVY1878" s="23"/>
      <c r="JVZ1878" s="23"/>
      <c r="JWA1878" s="23"/>
      <c r="JWB1878" s="23"/>
      <c r="JWC1878" s="23"/>
      <c r="JWD1878" s="23"/>
      <c r="JWE1878" s="23"/>
      <c r="JWF1878" s="23"/>
      <c r="JWG1878" s="23"/>
      <c r="JWH1878" s="23"/>
      <c r="JWI1878" s="23"/>
      <c r="JWJ1878" s="23"/>
      <c r="JWK1878" s="23"/>
      <c r="JWL1878" s="23"/>
      <c r="JWM1878" s="23"/>
      <c r="JWN1878" s="23"/>
      <c r="JWO1878" s="23"/>
      <c r="JWP1878" s="23"/>
      <c r="JWQ1878" s="23"/>
      <c r="JWR1878" s="23"/>
      <c r="JWS1878" s="23"/>
      <c r="JWT1878" s="23"/>
      <c r="JWU1878" s="23"/>
      <c r="JWV1878" s="23"/>
      <c r="JWW1878" s="23"/>
      <c r="JWX1878" s="23"/>
      <c r="JWY1878" s="23"/>
      <c r="JWZ1878" s="23"/>
      <c r="JXA1878" s="23"/>
      <c r="JXB1878" s="23"/>
      <c r="JXC1878" s="23"/>
      <c r="JXD1878" s="23"/>
      <c r="JXE1878" s="23"/>
      <c r="JXF1878" s="23"/>
      <c r="JXG1878" s="23"/>
      <c r="JXH1878" s="23"/>
      <c r="JXI1878" s="23"/>
      <c r="JXJ1878" s="23"/>
      <c r="JXK1878" s="23"/>
      <c r="JXL1878" s="23"/>
      <c r="JXM1878" s="23"/>
      <c r="JXN1878" s="23"/>
      <c r="JXO1878" s="23"/>
      <c r="JXP1878" s="23"/>
      <c r="JXQ1878" s="23"/>
      <c r="JXR1878" s="23"/>
      <c r="JXS1878" s="23"/>
      <c r="JXT1878" s="23"/>
      <c r="JXU1878" s="23"/>
      <c r="JXV1878" s="23"/>
      <c r="JXW1878" s="23"/>
      <c r="JXX1878" s="23"/>
      <c r="JXY1878" s="23"/>
      <c r="JXZ1878" s="23"/>
      <c r="JYA1878" s="23"/>
      <c r="JYB1878" s="23"/>
      <c r="JYC1878" s="23"/>
      <c r="JYD1878" s="23"/>
      <c r="JYE1878" s="23"/>
      <c r="JYF1878" s="23"/>
      <c r="JYG1878" s="23"/>
      <c r="JYH1878" s="23"/>
      <c r="JYI1878" s="23"/>
      <c r="JYJ1878" s="23"/>
      <c r="JYK1878" s="23"/>
      <c r="JYL1878" s="23"/>
      <c r="JYM1878" s="23"/>
      <c r="JYN1878" s="23"/>
      <c r="JYO1878" s="23"/>
      <c r="JYP1878" s="23"/>
      <c r="JYQ1878" s="23"/>
      <c r="JYR1878" s="23"/>
      <c r="JYS1878" s="23"/>
      <c r="JYT1878" s="23"/>
      <c r="JYU1878" s="23"/>
      <c r="JYV1878" s="23"/>
      <c r="JYW1878" s="23"/>
      <c r="JYX1878" s="23"/>
      <c r="JYY1878" s="23"/>
      <c r="JYZ1878" s="23"/>
      <c r="JZA1878" s="23"/>
      <c r="JZB1878" s="23"/>
      <c r="JZC1878" s="23"/>
      <c r="JZD1878" s="23"/>
      <c r="JZE1878" s="23"/>
      <c r="JZF1878" s="23"/>
      <c r="JZG1878" s="23"/>
      <c r="JZH1878" s="23"/>
      <c r="JZI1878" s="23"/>
      <c r="JZJ1878" s="23"/>
      <c r="JZK1878" s="23"/>
      <c r="JZL1878" s="23"/>
      <c r="JZM1878" s="23"/>
      <c r="JZN1878" s="23"/>
      <c r="JZO1878" s="23"/>
      <c r="JZP1878" s="23"/>
      <c r="JZQ1878" s="23"/>
      <c r="JZR1878" s="23"/>
      <c r="JZS1878" s="23"/>
      <c r="JZT1878" s="23"/>
      <c r="JZU1878" s="23"/>
      <c r="JZV1878" s="23"/>
      <c r="JZW1878" s="23"/>
      <c r="JZX1878" s="23"/>
      <c r="JZY1878" s="23"/>
      <c r="JZZ1878" s="23"/>
      <c r="KAA1878" s="23"/>
      <c r="KAB1878" s="23"/>
      <c r="KAC1878" s="23"/>
      <c r="KAD1878" s="23"/>
      <c r="KAE1878" s="23"/>
      <c r="KAF1878" s="23"/>
      <c r="KAG1878" s="23"/>
      <c r="KAH1878" s="23"/>
      <c r="KAI1878" s="23"/>
      <c r="KAJ1878" s="23"/>
      <c r="KAK1878" s="23"/>
      <c r="KAL1878" s="23"/>
      <c r="KAM1878" s="23"/>
      <c r="KAN1878" s="23"/>
      <c r="KAO1878" s="23"/>
      <c r="KAP1878" s="23"/>
      <c r="KAQ1878" s="23"/>
      <c r="KAR1878" s="23"/>
      <c r="KAS1878" s="23"/>
      <c r="KAT1878" s="23"/>
      <c r="KAU1878" s="23"/>
      <c r="KAV1878" s="23"/>
      <c r="KAW1878" s="23"/>
      <c r="KAX1878" s="23"/>
      <c r="KAY1878" s="23"/>
      <c r="KAZ1878" s="23"/>
      <c r="KBA1878" s="23"/>
      <c r="KBB1878" s="23"/>
      <c r="KBC1878" s="23"/>
      <c r="KBD1878" s="23"/>
      <c r="KBE1878" s="23"/>
      <c r="KBF1878" s="23"/>
      <c r="KBG1878" s="23"/>
      <c r="KBH1878" s="23"/>
      <c r="KBI1878" s="23"/>
      <c r="KBJ1878" s="23"/>
      <c r="KBK1878" s="23"/>
      <c r="KBL1878" s="23"/>
      <c r="KBM1878" s="23"/>
      <c r="KBN1878" s="23"/>
      <c r="KBO1878" s="23"/>
      <c r="KBP1878" s="23"/>
      <c r="KBQ1878" s="23"/>
      <c r="KBR1878" s="23"/>
      <c r="KBS1878" s="23"/>
      <c r="KBT1878" s="23"/>
      <c r="KBU1878" s="23"/>
      <c r="KBV1878" s="23"/>
      <c r="KBW1878" s="23"/>
      <c r="KBX1878" s="23"/>
      <c r="KBY1878" s="23"/>
      <c r="KBZ1878" s="23"/>
      <c r="KCA1878" s="23"/>
      <c r="KCB1878" s="23"/>
      <c r="KCC1878" s="23"/>
      <c r="KCD1878" s="23"/>
      <c r="KCE1878" s="23"/>
      <c r="KCF1878" s="23"/>
      <c r="KCG1878" s="23"/>
      <c r="KCH1878" s="23"/>
      <c r="KCI1878" s="23"/>
      <c r="KCJ1878" s="23"/>
      <c r="KCK1878" s="23"/>
      <c r="KCL1878" s="23"/>
      <c r="KCM1878" s="23"/>
      <c r="KCN1878" s="23"/>
      <c r="KCO1878" s="23"/>
      <c r="KCP1878" s="23"/>
      <c r="KCQ1878" s="23"/>
      <c r="KCR1878" s="23"/>
      <c r="KCS1878" s="23"/>
      <c r="KCT1878" s="23"/>
      <c r="KCU1878" s="23"/>
      <c r="KCV1878" s="23"/>
      <c r="KCW1878" s="23"/>
      <c r="KCX1878" s="23"/>
      <c r="KCY1878" s="23"/>
      <c r="KCZ1878" s="23"/>
      <c r="KDA1878" s="23"/>
      <c r="KDB1878" s="23"/>
      <c r="KDC1878" s="23"/>
      <c r="KDD1878" s="23"/>
      <c r="KDE1878" s="23"/>
      <c r="KDF1878" s="23"/>
      <c r="KDG1878" s="23"/>
      <c r="KDH1878" s="23"/>
      <c r="KDI1878" s="23"/>
      <c r="KDJ1878" s="23"/>
      <c r="KDK1878" s="23"/>
      <c r="KDL1878" s="23"/>
      <c r="KDM1878" s="23"/>
      <c r="KDN1878" s="23"/>
      <c r="KDO1878" s="23"/>
      <c r="KDP1878" s="23"/>
      <c r="KDQ1878" s="23"/>
      <c r="KDR1878" s="23"/>
      <c r="KDS1878" s="23"/>
      <c r="KDT1878" s="23"/>
      <c r="KDU1878" s="23"/>
      <c r="KDV1878" s="23"/>
      <c r="KDW1878" s="23"/>
      <c r="KDX1878" s="23"/>
      <c r="KDY1878" s="23"/>
      <c r="KDZ1878" s="23"/>
      <c r="KEA1878" s="23"/>
      <c r="KEB1878" s="23"/>
      <c r="KEC1878" s="23"/>
      <c r="KED1878" s="23"/>
      <c r="KEE1878" s="23"/>
      <c r="KEF1878" s="23"/>
      <c r="KEG1878" s="23"/>
      <c r="KEH1878" s="23"/>
      <c r="KEI1878" s="23"/>
      <c r="KEJ1878" s="23"/>
      <c r="KEK1878" s="23"/>
      <c r="KEL1878" s="23"/>
      <c r="KEM1878" s="23"/>
      <c r="KEN1878" s="23"/>
      <c r="KEO1878" s="23"/>
      <c r="KEP1878" s="23"/>
      <c r="KEQ1878" s="23"/>
      <c r="KER1878" s="23"/>
      <c r="KES1878" s="23"/>
      <c r="KET1878" s="23"/>
      <c r="KEU1878" s="23"/>
      <c r="KEV1878" s="23"/>
      <c r="KEW1878" s="23"/>
      <c r="KEX1878" s="23"/>
      <c r="KEY1878" s="23"/>
      <c r="KEZ1878" s="23"/>
      <c r="KFA1878" s="23"/>
      <c r="KFB1878" s="23"/>
      <c r="KFC1878" s="23"/>
      <c r="KFD1878" s="23"/>
      <c r="KFE1878" s="23"/>
      <c r="KFF1878" s="23"/>
      <c r="KFG1878" s="23"/>
      <c r="KFH1878" s="23"/>
      <c r="KFI1878" s="23"/>
      <c r="KFJ1878" s="23"/>
      <c r="KFK1878" s="23"/>
      <c r="KFL1878" s="23"/>
      <c r="KFM1878" s="23"/>
      <c r="KFN1878" s="23"/>
      <c r="KFO1878" s="23"/>
      <c r="KFP1878" s="23"/>
      <c r="KFQ1878" s="23"/>
      <c r="KFR1878" s="23"/>
      <c r="KFS1878" s="23"/>
      <c r="KFT1878" s="23"/>
      <c r="KFU1878" s="23"/>
      <c r="KFV1878" s="23"/>
      <c r="KFW1878" s="23"/>
      <c r="KFX1878" s="23"/>
      <c r="KFY1878" s="23"/>
      <c r="KFZ1878" s="23"/>
      <c r="KGA1878" s="23"/>
      <c r="KGB1878" s="23"/>
      <c r="KGC1878" s="23"/>
      <c r="KGD1878" s="23"/>
      <c r="KGE1878" s="23"/>
      <c r="KGF1878" s="23"/>
      <c r="KGG1878" s="23"/>
      <c r="KGH1878" s="23"/>
      <c r="KGI1878" s="23"/>
      <c r="KGJ1878" s="23"/>
      <c r="KGK1878" s="23"/>
      <c r="KGL1878" s="23"/>
      <c r="KGM1878" s="23"/>
      <c r="KGN1878" s="23"/>
      <c r="KGO1878" s="23"/>
      <c r="KGP1878" s="23"/>
      <c r="KGQ1878" s="23"/>
      <c r="KGR1878" s="23"/>
      <c r="KGS1878" s="23"/>
      <c r="KGT1878" s="23"/>
      <c r="KGU1878" s="23"/>
      <c r="KGV1878" s="23"/>
      <c r="KGW1878" s="23"/>
      <c r="KGX1878" s="23"/>
      <c r="KGY1878" s="23"/>
      <c r="KGZ1878" s="23"/>
      <c r="KHA1878" s="23"/>
      <c r="KHB1878" s="23"/>
      <c r="KHC1878" s="23"/>
      <c r="KHD1878" s="23"/>
      <c r="KHE1878" s="23"/>
      <c r="KHF1878" s="23"/>
      <c r="KHG1878" s="23"/>
      <c r="KHH1878" s="23"/>
      <c r="KHI1878" s="23"/>
      <c r="KHJ1878" s="23"/>
      <c r="KHK1878" s="23"/>
      <c r="KHL1878" s="23"/>
      <c r="KHM1878" s="23"/>
      <c r="KHN1878" s="23"/>
      <c r="KHO1878" s="23"/>
      <c r="KHP1878" s="23"/>
      <c r="KHQ1878" s="23"/>
      <c r="KHR1878" s="23"/>
      <c r="KHS1878" s="23"/>
      <c r="KHT1878" s="23"/>
      <c r="KHU1878" s="23"/>
      <c r="KHV1878" s="23"/>
      <c r="KHW1878" s="23"/>
      <c r="KHX1878" s="23"/>
      <c r="KHY1878" s="23"/>
      <c r="KHZ1878" s="23"/>
      <c r="KIA1878" s="23"/>
      <c r="KIB1878" s="23"/>
      <c r="KIC1878" s="23"/>
      <c r="KID1878" s="23"/>
      <c r="KIE1878" s="23"/>
      <c r="KIF1878" s="23"/>
      <c r="KIG1878" s="23"/>
      <c r="KIH1878" s="23"/>
      <c r="KII1878" s="23"/>
      <c r="KIJ1878" s="23"/>
      <c r="KIK1878" s="23"/>
      <c r="KIL1878" s="23"/>
      <c r="KIM1878" s="23"/>
      <c r="KIN1878" s="23"/>
      <c r="KIO1878" s="23"/>
      <c r="KIP1878" s="23"/>
      <c r="KIQ1878" s="23"/>
      <c r="KIR1878" s="23"/>
      <c r="KIS1878" s="23"/>
      <c r="KIT1878" s="23"/>
      <c r="KIU1878" s="23"/>
      <c r="KIV1878" s="23"/>
      <c r="KIW1878" s="23"/>
      <c r="KIX1878" s="23"/>
      <c r="KIY1878" s="23"/>
      <c r="KIZ1878" s="23"/>
      <c r="KJA1878" s="23"/>
      <c r="KJB1878" s="23"/>
      <c r="KJC1878" s="23"/>
      <c r="KJD1878" s="23"/>
      <c r="KJE1878" s="23"/>
      <c r="KJF1878" s="23"/>
      <c r="KJG1878" s="23"/>
      <c r="KJH1878" s="23"/>
      <c r="KJI1878" s="23"/>
      <c r="KJJ1878" s="23"/>
      <c r="KJK1878" s="23"/>
      <c r="KJL1878" s="23"/>
      <c r="KJM1878" s="23"/>
      <c r="KJN1878" s="23"/>
      <c r="KJO1878" s="23"/>
      <c r="KJP1878" s="23"/>
      <c r="KJQ1878" s="23"/>
      <c r="KJR1878" s="23"/>
      <c r="KJS1878" s="23"/>
      <c r="KJT1878" s="23"/>
      <c r="KJU1878" s="23"/>
      <c r="KJV1878" s="23"/>
      <c r="KJW1878" s="23"/>
      <c r="KJX1878" s="23"/>
      <c r="KJY1878" s="23"/>
      <c r="KJZ1878" s="23"/>
      <c r="KKA1878" s="23"/>
      <c r="KKB1878" s="23"/>
      <c r="KKC1878" s="23"/>
      <c r="KKD1878" s="23"/>
      <c r="KKE1878" s="23"/>
      <c r="KKF1878" s="23"/>
      <c r="KKG1878" s="23"/>
      <c r="KKH1878" s="23"/>
      <c r="KKI1878" s="23"/>
      <c r="KKJ1878" s="23"/>
      <c r="KKK1878" s="23"/>
      <c r="KKL1878" s="23"/>
      <c r="KKM1878" s="23"/>
      <c r="KKN1878" s="23"/>
      <c r="KKO1878" s="23"/>
      <c r="KKP1878" s="23"/>
      <c r="KKQ1878" s="23"/>
      <c r="KKR1878" s="23"/>
      <c r="KKS1878" s="23"/>
      <c r="KKT1878" s="23"/>
      <c r="KKU1878" s="23"/>
      <c r="KKV1878" s="23"/>
      <c r="KKW1878" s="23"/>
      <c r="KKX1878" s="23"/>
      <c r="KKY1878" s="23"/>
      <c r="KKZ1878" s="23"/>
      <c r="KLA1878" s="23"/>
      <c r="KLB1878" s="23"/>
      <c r="KLC1878" s="23"/>
      <c r="KLD1878" s="23"/>
      <c r="KLE1878" s="23"/>
      <c r="KLF1878" s="23"/>
      <c r="KLG1878" s="23"/>
      <c r="KLH1878" s="23"/>
      <c r="KLI1878" s="23"/>
      <c r="KLJ1878" s="23"/>
      <c r="KLK1878" s="23"/>
      <c r="KLL1878" s="23"/>
      <c r="KLM1878" s="23"/>
      <c r="KLN1878" s="23"/>
      <c r="KLO1878" s="23"/>
      <c r="KLP1878" s="23"/>
      <c r="KLQ1878" s="23"/>
      <c r="KLR1878" s="23"/>
      <c r="KLS1878" s="23"/>
      <c r="KLT1878" s="23"/>
      <c r="KLU1878" s="23"/>
      <c r="KLV1878" s="23"/>
      <c r="KLW1878" s="23"/>
      <c r="KLX1878" s="23"/>
      <c r="KLY1878" s="23"/>
      <c r="KLZ1878" s="23"/>
      <c r="KMA1878" s="23"/>
      <c r="KMB1878" s="23"/>
      <c r="KMC1878" s="23"/>
      <c r="KMD1878" s="23"/>
      <c r="KME1878" s="23"/>
      <c r="KMF1878" s="23"/>
      <c r="KMG1878" s="23"/>
      <c r="KMH1878" s="23"/>
      <c r="KMI1878" s="23"/>
      <c r="KMJ1878" s="23"/>
      <c r="KMK1878" s="23"/>
      <c r="KML1878" s="23"/>
      <c r="KMM1878" s="23"/>
      <c r="KMN1878" s="23"/>
      <c r="KMO1878" s="23"/>
      <c r="KMP1878" s="23"/>
      <c r="KMQ1878" s="23"/>
      <c r="KMR1878" s="23"/>
      <c r="KMS1878" s="23"/>
      <c r="KMT1878" s="23"/>
      <c r="KMU1878" s="23"/>
      <c r="KMV1878" s="23"/>
      <c r="KMW1878" s="23"/>
      <c r="KMX1878" s="23"/>
      <c r="KMY1878" s="23"/>
      <c r="KMZ1878" s="23"/>
      <c r="KNA1878" s="23"/>
      <c r="KNB1878" s="23"/>
      <c r="KNC1878" s="23"/>
      <c r="KND1878" s="23"/>
      <c r="KNE1878" s="23"/>
      <c r="KNF1878" s="23"/>
      <c r="KNG1878" s="23"/>
      <c r="KNH1878" s="23"/>
      <c r="KNI1878" s="23"/>
      <c r="KNJ1878" s="23"/>
      <c r="KNK1878" s="23"/>
      <c r="KNL1878" s="23"/>
      <c r="KNM1878" s="23"/>
      <c r="KNN1878" s="23"/>
      <c r="KNO1878" s="23"/>
      <c r="KNP1878" s="23"/>
      <c r="KNQ1878" s="23"/>
      <c r="KNR1878" s="23"/>
      <c r="KNS1878" s="23"/>
      <c r="KNT1878" s="23"/>
      <c r="KNU1878" s="23"/>
      <c r="KNV1878" s="23"/>
      <c r="KNW1878" s="23"/>
      <c r="KNX1878" s="23"/>
      <c r="KNY1878" s="23"/>
      <c r="KNZ1878" s="23"/>
      <c r="KOA1878" s="23"/>
      <c r="KOB1878" s="23"/>
      <c r="KOC1878" s="23"/>
      <c r="KOD1878" s="23"/>
      <c r="KOE1878" s="23"/>
      <c r="KOF1878" s="23"/>
      <c r="KOG1878" s="23"/>
      <c r="KOH1878" s="23"/>
      <c r="KOI1878" s="23"/>
      <c r="KOJ1878" s="23"/>
      <c r="KOK1878" s="23"/>
      <c r="KOL1878" s="23"/>
      <c r="KOM1878" s="23"/>
      <c r="KON1878" s="23"/>
      <c r="KOO1878" s="23"/>
      <c r="KOP1878" s="23"/>
      <c r="KOQ1878" s="23"/>
      <c r="KOR1878" s="23"/>
      <c r="KOS1878" s="23"/>
      <c r="KOT1878" s="23"/>
      <c r="KOU1878" s="23"/>
      <c r="KOV1878" s="23"/>
      <c r="KOW1878" s="23"/>
      <c r="KOX1878" s="23"/>
      <c r="KOY1878" s="23"/>
      <c r="KOZ1878" s="23"/>
      <c r="KPA1878" s="23"/>
      <c r="KPB1878" s="23"/>
      <c r="KPC1878" s="23"/>
      <c r="KPD1878" s="23"/>
      <c r="KPE1878" s="23"/>
      <c r="KPF1878" s="23"/>
      <c r="KPG1878" s="23"/>
      <c r="KPH1878" s="23"/>
      <c r="KPI1878" s="23"/>
      <c r="KPJ1878" s="23"/>
      <c r="KPK1878" s="23"/>
      <c r="KPL1878" s="23"/>
      <c r="KPM1878" s="23"/>
      <c r="KPN1878" s="23"/>
      <c r="KPO1878" s="23"/>
      <c r="KPP1878" s="23"/>
      <c r="KPQ1878" s="23"/>
      <c r="KPR1878" s="23"/>
      <c r="KPS1878" s="23"/>
      <c r="KPT1878" s="23"/>
      <c r="KPU1878" s="23"/>
      <c r="KPV1878" s="23"/>
      <c r="KPW1878" s="23"/>
      <c r="KPX1878" s="23"/>
      <c r="KPY1878" s="23"/>
      <c r="KPZ1878" s="23"/>
      <c r="KQA1878" s="23"/>
      <c r="KQB1878" s="23"/>
      <c r="KQC1878" s="23"/>
      <c r="KQD1878" s="23"/>
      <c r="KQE1878" s="23"/>
      <c r="KQF1878" s="23"/>
      <c r="KQG1878" s="23"/>
      <c r="KQH1878" s="23"/>
      <c r="KQI1878" s="23"/>
      <c r="KQJ1878" s="23"/>
      <c r="KQK1878" s="23"/>
      <c r="KQL1878" s="23"/>
      <c r="KQM1878" s="23"/>
      <c r="KQN1878" s="23"/>
      <c r="KQO1878" s="23"/>
      <c r="KQP1878" s="23"/>
      <c r="KQQ1878" s="23"/>
      <c r="KQR1878" s="23"/>
      <c r="KQS1878" s="23"/>
      <c r="KQT1878" s="23"/>
      <c r="KQU1878" s="23"/>
      <c r="KQV1878" s="23"/>
      <c r="KQW1878" s="23"/>
      <c r="KQX1878" s="23"/>
      <c r="KQY1878" s="23"/>
      <c r="KQZ1878" s="23"/>
      <c r="KRA1878" s="23"/>
      <c r="KRB1878" s="23"/>
      <c r="KRC1878" s="23"/>
      <c r="KRD1878" s="23"/>
      <c r="KRE1878" s="23"/>
      <c r="KRF1878" s="23"/>
      <c r="KRG1878" s="23"/>
      <c r="KRH1878" s="23"/>
      <c r="KRI1878" s="23"/>
      <c r="KRJ1878" s="23"/>
      <c r="KRK1878" s="23"/>
      <c r="KRL1878" s="23"/>
      <c r="KRM1878" s="23"/>
      <c r="KRN1878" s="23"/>
      <c r="KRO1878" s="23"/>
      <c r="KRP1878" s="23"/>
      <c r="KRQ1878" s="23"/>
      <c r="KRR1878" s="23"/>
      <c r="KRS1878" s="23"/>
      <c r="KRT1878" s="23"/>
      <c r="KRU1878" s="23"/>
      <c r="KRV1878" s="23"/>
      <c r="KRW1878" s="23"/>
      <c r="KRX1878" s="23"/>
      <c r="KRY1878" s="23"/>
      <c r="KRZ1878" s="23"/>
      <c r="KSA1878" s="23"/>
      <c r="KSB1878" s="23"/>
      <c r="KSC1878" s="23"/>
      <c r="KSD1878" s="23"/>
      <c r="KSE1878" s="23"/>
      <c r="KSF1878" s="23"/>
      <c r="KSG1878" s="23"/>
      <c r="KSH1878" s="23"/>
      <c r="KSI1878" s="23"/>
      <c r="KSJ1878" s="23"/>
      <c r="KSK1878" s="23"/>
      <c r="KSL1878" s="23"/>
      <c r="KSM1878" s="23"/>
      <c r="KSN1878" s="23"/>
      <c r="KSO1878" s="23"/>
      <c r="KSP1878" s="23"/>
      <c r="KSQ1878" s="23"/>
      <c r="KSR1878" s="23"/>
      <c r="KSS1878" s="23"/>
      <c r="KST1878" s="23"/>
      <c r="KSU1878" s="23"/>
      <c r="KSV1878" s="23"/>
      <c r="KSW1878" s="23"/>
      <c r="KSX1878" s="23"/>
      <c r="KSY1878" s="23"/>
      <c r="KSZ1878" s="23"/>
      <c r="KTA1878" s="23"/>
      <c r="KTB1878" s="23"/>
      <c r="KTC1878" s="23"/>
      <c r="KTD1878" s="23"/>
      <c r="KTE1878" s="23"/>
      <c r="KTF1878" s="23"/>
      <c r="KTG1878" s="23"/>
      <c r="KTH1878" s="23"/>
      <c r="KTI1878" s="23"/>
      <c r="KTJ1878" s="23"/>
      <c r="KTK1878" s="23"/>
      <c r="KTL1878" s="23"/>
      <c r="KTM1878" s="23"/>
      <c r="KTN1878" s="23"/>
      <c r="KTO1878" s="23"/>
      <c r="KTP1878" s="23"/>
      <c r="KTQ1878" s="23"/>
      <c r="KTR1878" s="23"/>
      <c r="KTS1878" s="23"/>
      <c r="KTT1878" s="23"/>
      <c r="KTU1878" s="23"/>
      <c r="KTV1878" s="23"/>
      <c r="KTW1878" s="23"/>
      <c r="KTX1878" s="23"/>
      <c r="KTY1878" s="23"/>
      <c r="KTZ1878" s="23"/>
      <c r="KUA1878" s="23"/>
      <c r="KUB1878" s="23"/>
      <c r="KUC1878" s="23"/>
      <c r="KUD1878" s="23"/>
      <c r="KUE1878" s="23"/>
      <c r="KUF1878" s="23"/>
      <c r="KUG1878" s="23"/>
      <c r="KUH1878" s="23"/>
      <c r="KUI1878" s="23"/>
      <c r="KUJ1878" s="23"/>
      <c r="KUK1878" s="23"/>
      <c r="KUL1878" s="23"/>
      <c r="KUM1878" s="23"/>
      <c r="KUN1878" s="23"/>
      <c r="KUO1878" s="23"/>
      <c r="KUP1878" s="23"/>
      <c r="KUQ1878" s="23"/>
      <c r="KUR1878" s="23"/>
      <c r="KUS1878" s="23"/>
      <c r="KUT1878" s="23"/>
      <c r="KUU1878" s="23"/>
      <c r="KUV1878" s="23"/>
      <c r="KUW1878" s="23"/>
      <c r="KUX1878" s="23"/>
      <c r="KUY1878" s="23"/>
      <c r="KUZ1878" s="23"/>
      <c r="KVA1878" s="23"/>
      <c r="KVB1878" s="23"/>
      <c r="KVC1878" s="23"/>
      <c r="KVD1878" s="23"/>
      <c r="KVE1878" s="23"/>
      <c r="KVF1878" s="23"/>
      <c r="KVG1878" s="23"/>
      <c r="KVH1878" s="23"/>
      <c r="KVI1878" s="23"/>
      <c r="KVJ1878" s="23"/>
      <c r="KVK1878" s="23"/>
      <c r="KVL1878" s="23"/>
      <c r="KVM1878" s="23"/>
      <c r="KVN1878" s="23"/>
      <c r="KVO1878" s="23"/>
      <c r="KVP1878" s="23"/>
      <c r="KVQ1878" s="23"/>
      <c r="KVR1878" s="23"/>
      <c r="KVS1878" s="23"/>
      <c r="KVT1878" s="23"/>
      <c r="KVU1878" s="23"/>
      <c r="KVV1878" s="23"/>
      <c r="KVW1878" s="23"/>
      <c r="KVX1878" s="23"/>
      <c r="KVY1878" s="23"/>
      <c r="KVZ1878" s="23"/>
      <c r="KWA1878" s="23"/>
      <c r="KWB1878" s="23"/>
      <c r="KWC1878" s="23"/>
      <c r="KWD1878" s="23"/>
      <c r="KWE1878" s="23"/>
      <c r="KWF1878" s="23"/>
      <c r="KWG1878" s="23"/>
      <c r="KWH1878" s="23"/>
      <c r="KWI1878" s="23"/>
      <c r="KWJ1878" s="23"/>
      <c r="KWK1878" s="23"/>
      <c r="KWL1878" s="23"/>
      <c r="KWM1878" s="23"/>
      <c r="KWN1878" s="23"/>
      <c r="KWO1878" s="23"/>
      <c r="KWP1878" s="23"/>
      <c r="KWQ1878" s="23"/>
      <c r="KWR1878" s="23"/>
      <c r="KWS1878" s="23"/>
      <c r="KWT1878" s="23"/>
      <c r="KWU1878" s="23"/>
      <c r="KWV1878" s="23"/>
      <c r="KWW1878" s="23"/>
      <c r="KWX1878" s="23"/>
      <c r="KWY1878" s="23"/>
      <c r="KWZ1878" s="23"/>
      <c r="KXA1878" s="23"/>
      <c r="KXB1878" s="23"/>
      <c r="KXC1878" s="23"/>
      <c r="KXD1878" s="23"/>
      <c r="KXE1878" s="23"/>
      <c r="KXF1878" s="23"/>
      <c r="KXG1878" s="23"/>
      <c r="KXH1878" s="23"/>
      <c r="KXI1878" s="23"/>
      <c r="KXJ1878" s="23"/>
      <c r="KXK1878" s="23"/>
      <c r="KXL1878" s="23"/>
      <c r="KXM1878" s="23"/>
      <c r="KXN1878" s="23"/>
      <c r="KXO1878" s="23"/>
      <c r="KXP1878" s="23"/>
      <c r="KXQ1878" s="23"/>
      <c r="KXR1878" s="23"/>
      <c r="KXS1878" s="23"/>
      <c r="KXT1878" s="23"/>
      <c r="KXU1878" s="23"/>
      <c r="KXV1878" s="23"/>
      <c r="KXW1878" s="23"/>
      <c r="KXX1878" s="23"/>
      <c r="KXY1878" s="23"/>
      <c r="KXZ1878" s="23"/>
      <c r="KYA1878" s="23"/>
      <c r="KYB1878" s="23"/>
      <c r="KYC1878" s="23"/>
      <c r="KYD1878" s="23"/>
      <c r="KYE1878" s="23"/>
      <c r="KYF1878" s="23"/>
      <c r="KYG1878" s="23"/>
      <c r="KYH1878" s="23"/>
      <c r="KYI1878" s="23"/>
      <c r="KYJ1878" s="23"/>
      <c r="KYK1878" s="23"/>
      <c r="KYL1878" s="23"/>
      <c r="KYM1878" s="23"/>
      <c r="KYN1878" s="23"/>
      <c r="KYO1878" s="23"/>
      <c r="KYP1878" s="23"/>
      <c r="KYQ1878" s="23"/>
      <c r="KYR1878" s="23"/>
      <c r="KYS1878" s="23"/>
      <c r="KYT1878" s="23"/>
      <c r="KYU1878" s="23"/>
      <c r="KYV1878" s="23"/>
      <c r="KYW1878" s="23"/>
      <c r="KYX1878" s="23"/>
      <c r="KYY1878" s="23"/>
      <c r="KYZ1878" s="23"/>
      <c r="KZA1878" s="23"/>
      <c r="KZB1878" s="23"/>
      <c r="KZC1878" s="23"/>
      <c r="KZD1878" s="23"/>
      <c r="KZE1878" s="23"/>
      <c r="KZF1878" s="23"/>
      <c r="KZG1878" s="23"/>
      <c r="KZH1878" s="23"/>
      <c r="KZI1878" s="23"/>
      <c r="KZJ1878" s="23"/>
      <c r="KZK1878" s="23"/>
      <c r="KZL1878" s="23"/>
      <c r="KZM1878" s="23"/>
      <c r="KZN1878" s="23"/>
      <c r="KZO1878" s="23"/>
      <c r="KZP1878" s="23"/>
      <c r="KZQ1878" s="23"/>
      <c r="KZR1878" s="23"/>
      <c r="KZS1878" s="23"/>
      <c r="KZT1878" s="23"/>
      <c r="KZU1878" s="23"/>
      <c r="KZV1878" s="23"/>
      <c r="KZW1878" s="23"/>
      <c r="KZX1878" s="23"/>
      <c r="KZY1878" s="23"/>
      <c r="KZZ1878" s="23"/>
      <c r="LAA1878" s="23"/>
      <c r="LAB1878" s="23"/>
      <c r="LAC1878" s="23"/>
      <c r="LAD1878" s="23"/>
      <c r="LAE1878" s="23"/>
      <c r="LAF1878" s="23"/>
      <c r="LAG1878" s="23"/>
      <c r="LAH1878" s="23"/>
      <c r="LAI1878" s="23"/>
      <c r="LAJ1878" s="23"/>
      <c r="LAK1878" s="23"/>
      <c r="LAL1878" s="23"/>
      <c r="LAM1878" s="23"/>
      <c r="LAN1878" s="23"/>
      <c r="LAO1878" s="23"/>
      <c r="LAP1878" s="23"/>
      <c r="LAQ1878" s="23"/>
      <c r="LAR1878" s="23"/>
      <c r="LAS1878" s="23"/>
      <c r="LAT1878" s="23"/>
      <c r="LAU1878" s="23"/>
      <c r="LAV1878" s="23"/>
      <c r="LAW1878" s="23"/>
      <c r="LAX1878" s="23"/>
      <c r="LAY1878" s="23"/>
      <c r="LAZ1878" s="23"/>
      <c r="LBA1878" s="23"/>
      <c r="LBB1878" s="23"/>
      <c r="LBC1878" s="23"/>
      <c r="LBD1878" s="23"/>
      <c r="LBE1878" s="23"/>
      <c r="LBF1878" s="23"/>
      <c r="LBG1878" s="23"/>
      <c r="LBH1878" s="23"/>
      <c r="LBI1878" s="23"/>
      <c r="LBJ1878" s="23"/>
      <c r="LBK1878" s="23"/>
      <c r="LBL1878" s="23"/>
      <c r="LBM1878" s="23"/>
      <c r="LBN1878" s="23"/>
      <c r="LBO1878" s="23"/>
      <c r="LBP1878" s="23"/>
      <c r="LBQ1878" s="23"/>
      <c r="LBR1878" s="23"/>
      <c r="LBS1878" s="23"/>
      <c r="LBT1878" s="23"/>
      <c r="LBU1878" s="23"/>
      <c r="LBV1878" s="23"/>
      <c r="LBW1878" s="23"/>
      <c r="LBX1878" s="23"/>
      <c r="LBY1878" s="23"/>
      <c r="LBZ1878" s="23"/>
      <c r="LCA1878" s="23"/>
      <c r="LCB1878" s="23"/>
      <c r="LCC1878" s="23"/>
      <c r="LCD1878" s="23"/>
      <c r="LCE1878" s="23"/>
      <c r="LCF1878" s="23"/>
      <c r="LCG1878" s="23"/>
      <c r="LCH1878" s="23"/>
      <c r="LCI1878" s="23"/>
      <c r="LCJ1878" s="23"/>
      <c r="LCK1878" s="23"/>
      <c r="LCL1878" s="23"/>
      <c r="LCM1878" s="23"/>
      <c r="LCN1878" s="23"/>
      <c r="LCO1878" s="23"/>
      <c r="LCP1878" s="23"/>
      <c r="LCQ1878" s="23"/>
      <c r="LCR1878" s="23"/>
      <c r="LCS1878" s="23"/>
      <c r="LCT1878" s="23"/>
      <c r="LCU1878" s="23"/>
      <c r="LCV1878" s="23"/>
      <c r="LCW1878" s="23"/>
      <c r="LCX1878" s="23"/>
      <c r="LCY1878" s="23"/>
      <c r="LCZ1878" s="23"/>
      <c r="LDA1878" s="23"/>
      <c r="LDB1878" s="23"/>
      <c r="LDC1878" s="23"/>
      <c r="LDD1878" s="23"/>
      <c r="LDE1878" s="23"/>
      <c r="LDF1878" s="23"/>
      <c r="LDG1878" s="23"/>
      <c r="LDH1878" s="23"/>
      <c r="LDI1878" s="23"/>
      <c r="LDJ1878" s="23"/>
      <c r="LDK1878" s="23"/>
      <c r="LDL1878" s="23"/>
      <c r="LDM1878" s="23"/>
      <c r="LDN1878" s="23"/>
      <c r="LDO1878" s="23"/>
      <c r="LDP1878" s="23"/>
      <c r="LDQ1878" s="23"/>
      <c r="LDR1878" s="23"/>
      <c r="LDS1878" s="23"/>
      <c r="LDT1878" s="23"/>
      <c r="LDU1878" s="23"/>
      <c r="LDV1878" s="23"/>
      <c r="LDW1878" s="23"/>
      <c r="LDX1878" s="23"/>
      <c r="LDY1878" s="23"/>
      <c r="LDZ1878" s="23"/>
      <c r="LEA1878" s="23"/>
      <c r="LEB1878" s="23"/>
      <c r="LEC1878" s="23"/>
      <c r="LED1878" s="23"/>
      <c r="LEE1878" s="23"/>
      <c r="LEF1878" s="23"/>
      <c r="LEG1878" s="23"/>
      <c r="LEH1878" s="23"/>
      <c r="LEI1878" s="23"/>
      <c r="LEJ1878" s="23"/>
      <c r="LEK1878" s="23"/>
      <c r="LEL1878" s="23"/>
      <c r="LEM1878" s="23"/>
      <c r="LEN1878" s="23"/>
      <c r="LEO1878" s="23"/>
      <c r="LEP1878" s="23"/>
      <c r="LEQ1878" s="23"/>
      <c r="LER1878" s="23"/>
      <c r="LES1878" s="23"/>
      <c r="LET1878" s="23"/>
      <c r="LEU1878" s="23"/>
      <c r="LEV1878" s="23"/>
      <c r="LEW1878" s="23"/>
      <c r="LEX1878" s="23"/>
      <c r="LEY1878" s="23"/>
      <c r="LEZ1878" s="23"/>
      <c r="LFA1878" s="23"/>
      <c r="LFB1878" s="23"/>
      <c r="LFC1878" s="23"/>
      <c r="LFD1878" s="23"/>
      <c r="LFE1878" s="23"/>
      <c r="LFF1878" s="23"/>
      <c r="LFG1878" s="23"/>
      <c r="LFH1878" s="23"/>
      <c r="LFI1878" s="23"/>
      <c r="LFJ1878" s="23"/>
      <c r="LFK1878" s="23"/>
      <c r="LFL1878" s="23"/>
      <c r="LFM1878" s="23"/>
      <c r="LFN1878" s="23"/>
      <c r="LFO1878" s="23"/>
      <c r="LFP1878" s="23"/>
      <c r="LFQ1878" s="23"/>
      <c r="LFR1878" s="23"/>
      <c r="LFS1878" s="23"/>
      <c r="LFT1878" s="23"/>
      <c r="LFU1878" s="23"/>
      <c r="LFV1878" s="23"/>
      <c r="LFW1878" s="23"/>
      <c r="LFX1878" s="23"/>
      <c r="LFY1878" s="23"/>
      <c r="LFZ1878" s="23"/>
      <c r="LGA1878" s="23"/>
      <c r="LGB1878" s="23"/>
      <c r="LGC1878" s="23"/>
      <c r="LGD1878" s="23"/>
      <c r="LGE1878" s="23"/>
      <c r="LGF1878" s="23"/>
      <c r="LGG1878" s="23"/>
      <c r="LGH1878" s="23"/>
      <c r="LGI1878" s="23"/>
      <c r="LGJ1878" s="23"/>
      <c r="LGK1878" s="23"/>
      <c r="LGL1878" s="23"/>
      <c r="LGM1878" s="23"/>
      <c r="LGN1878" s="23"/>
      <c r="LGO1878" s="23"/>
      <c r="LGP1878" s="23"/>
      <c r="LGQ1878" s="23"/>
      <c r="LGR1878" s="23"/>
      <c r="LGS1878" s="23"/>
      <c r="LGT1878" s="23"/>
      <c r="LGU1878" s="23"/>
      <c r="LGV1878" s="23"/>
      <c r="LGW1878" s="23"/>
      <c r="LGX1878" s="23"/>
      <c r="LGY1878" s="23"/>
      <c r="LGZ1878" s="23"/>
      <c r="LHA1878" s="23"/>
      <c r="LHB1878" s="23"/>
      <c r="LHC1878" s="23"/>
      <c r="LHD1878" s="23"/>
      <c r="LHE1878" s="23"/>
      <c r="LHF1878" s="23"/>
      <c r="LHG1878" s="23"/>
      <c r="LHH1878" s="23"/>
      <c r="LHI1878" s="23"/>
      <c r="LHJ1878" s="23"/>
      <c r="LHK1878" s="23"/>
      <c r="LHL1878" s="23"/>
      <c r="LHM1878" s="23"/>
      <c r="LHN1878" s="23"/>
      <c r="LHO1878" s="23"/>
      <c r="LHP1878" s="23"/>
      <c r="LHQ1878" s="23"/>
      <c r="LHR1878" s="23"/>
      <c r="LHS1878" s="23"/>
      <c r="LHT1878" s="23"/>
      <c r="LHU1878" s="23"/>
      <c r="LHV1878" s="23"/>
      <c r="LHW1878" s="23"/>
      <c r="LHX1878" s="23"/>
      <c r="LHY1878" s="23"/>
      <c r="LHZ1878" s="23"/>
      <c r="LIA1878" s="23"/>
      <c r="LIB1878" s="23"/>
      <c r="LIC1878" s="23"/>
      <c r="LID1878" s="23"/>
      <c r="LIE1878" s="23"/>
      <c r="LIF1878" s="23"/>
      <c r="LIG1878" s="23"/>
      <c r="LIH1878" s="23"/>
      <c r="LII1878" s="23"/>
      <c r="LIJ1878" s="23"/>
      <c r="LIK1878" s="23"/>
      <c r="LIL1878" s="23"/>
      <c r="LIM1878" s="23"/>
      <c r="LIN1878" s="23"/>
      <c r="LIO1878" s="23"/>
      <c r="LIP1878" s="23"/>
      <c r="LIQ1878" s="23"/>
      <c r="LIR1878" s="23"/>
      <c r="LIS1878" s="23"/>
      <c r="LIT1878" s="23"/>
      <c r="LIU1878" s="23"/>
      <c r="LIV1878" s="23"/>
      <c r="LIW1878" s="23"/>
      <c r="LIX1878" s="23"/>
      <c r="LIY1878" s="23"/>
      <c r="LIZ1878" s="23"/>
      <c r="LJA1878" s="23"/>
      <c r="LJB1878" s="23"/>
      <c r="LJC1878" s="23"/>
      <c r="LJD1878" s="23"/>
      <c r="LJE1878" s="23"/>
      <c r="LJF1878" s="23"/>
      <c r="LJG1878" s="23"/>
      <c r="LJH1878" s="23"/>
      <c r="LJI1878" s="23"/>
      <c r="LJJ1878" s="23"/>
      <c r="LJK1878" s="23"/>
      <c r="LJL1878" s="23"/>
      <c r="LJM1878" s="23"/>
      <c r="LJN1878" s="23"/>
      <c r="LJO1878" s="23"/>
      <c r="LJP1878" s="23"/>
      <c r="LJQ1878" s="23"/>
      <c r="LJR1878" s="23"/>
      <c r="LJS1878" s="23"/>
      <c r="LJT1878" s="23"/>
      <c r="LJU1878" s="23"/>
      <c r="LJV1878" s="23"/>
      <c r="LJW1878" s="23"/>
      <c r="LJX1878" s="23"/>
      <c r="LJY1878" s="23"/>
      <c r="LJZ1878" s="23"/>
      <c r="LKA1878" s="23"/>
      <c r="LKB1878" s="23"/>
      <c r="LKC1878" s="23"/>
      <c r="LKD1878" s="23"/>
      <c r="LKE1878" s="23"/>
      <c r="LKF1878" s="23"/>
      <c r="LKG1878" s="23"/>
      <c r="LKH1878" s="23"/>
      <c r="LKI1878" s="23"/>
      <c r="LKJ1878" s="23"/>
      <c r="LKK1878" s="23"/>
      <c r="LKL1878" s="23"/>
      <c r="LKM1878" s="23"/>
      <c r="LKN1878" s="23"/>
      <c r="LKO1878" s="23"/>
      <c r="LKP1878" s="23"/>
      <c r="LKQ1878" s="23"/>
      <c r="LKR1878" s="23"/>
      <c r="LKS1878" s="23"/>
      <c r="LKT1878" s="23"/>
      <c r="LKU1878" s="23"/>
      <c r="LKV1878" s="23"/>
      <c r="LKW1878" s="23"/>
      <c r="LKX1878" s="23"/>
      <c r="LKY1878" s="23"/>
      <c r="LKZ1878" s="23"/>
      <c r="LLA1878" s="23"/>
      <c r="LLB1878" s="23"/>
      <c r="LLC1878" s="23"/>
      <c r="LLD1878" s="23"/>
      <c r="LLE1878" s="23"/>
      <c r="LLF1878" s="23"/>
      <c r="LLG1878" s="23"/>
      <c r="LLH1878" s="23"/>
      <c r="LLI1878" s="23"/>
      <c r="LLJ1878" s="23"/>
      <c r="LLK1878" s="23"/>
      <c r="LLL1878" s="23"/>
      <c r="LLM1878" s="23"/>
      <c r="LLN1878" s="23"/>
      <c r="LLO1878" s="23"/>
      <c r="LLP1878" s="23"/>
      <c r="LLQ1878" s="23"/>
      <c r="LLR1878" s="23"/>
      <c r="LLS1878" s="23"/>
      <c r="LLT1878" s="23"/>
      <c r="LLU1878" s="23"/>
      <c r="LLV1878" s="23"/>
      <c r="LLW1878" s="23"/>
      <c r="LLX1878" s="23"/>
      <c r="LLY1878" s="23"/>
      <c r="LLZ1878" s="23"/>
      <c r="LMA1878" s="23"/>
      <c r="LMB1878" s="23"/>
      <c r="LMC1878" s="23"/>
      <c r="LMD1878" s="23"/>
      <c r="LME1878" s="23"/>
      <c r="LMF1878" s="23"/>
      <c r="LMG1878" s="23"/>
      <c r="LMH1878" s="23"/>
      <c r="LMI1878" s="23"/>
      <c r="LMJ1878" s="23"/>
      <c r="LMK1878" s="23"/>
      <c r="LML1878" s="23"/>
      <c r="LMM1878" s="23"/>
      <c r="LMN1878" s="23"/>
      <c r="LMO1878" s="23"/>
      <c r="LMP1878" s="23"/>
      <c r="LMQ1878" s="23"/>
      <c r="LMR1878" s="23"/>
      <c r="LMS1878" s="23"/>
      <c r="LMT1878" s="23"/>
      <c r="LMU1878" s="23"/>
      <c r="LMV1878" s="23"/>
      <c r="LMW1878" s="23"/>
      <c r="LMX1878" s="23"/>
      <c r="LMY1878" s="23"/>
      <c r="LMZ1878" s="23"/>
      <c r="LNA1878" s="23"/>
      <c r="LNB1878" s="23"/>
      <c r="LNC1878" s="23"/>
      <c r="LND1878" s="23"/>
      <c r="LNE1878" s="23"/>
      <c r="LNF1878" s="23"/>
      <c r="LNG1878" s="23"/>
      <c r="LNH1878" s="23"/>
      <c r="LNI1878" s="23"/>
      <c r="LNJ1878" s="23"/>
      <c r="LNK1878" s="23"/>
      <c r="LNL1878" s="23"/>
      <c r="LNM1878" s="23"/>
      <c r="LNN1878" s="23"/>
      <c r="LNO1878" s="23"/>
      <c r="LNP1878" s="23"/>
      <c r="LNQ1878" s="23"/>
      <c r="LNR1878" s="23"/>
      <c r="LNS1878" s="23"/>
      <c r="LNT1878" s="23"/>
      <c r="LNU1878" s="23"/>
      <c r="LNV1878" s="23"/>
      <c r="LNW1878" s="23"/>
      <c r="LNX1878" s="23"/>
      <c r="LNY1878" s="23"/>
      <c r="LNZ1878" s="23"/>
      <c r="LOA1878" s="23"/>
      <c r="LOB1878" s="23"/>
      <c r="LOC1878" s="23"/>
      <c r="LOD1878" s="23"/>
      <c r="LOE1878" s="23"/>
      <c r="LOF1878" s="23"/>
      <c r="LOG1878" s="23"/>
      <c r="LOH1878" s="23"/>
      <c r="LOI1878" s="23"/>
      <c r="LOJ1878" s="23"/>
      <c r="LOK1878" s="23"/>
      <c r="LOL1878" s="23"/>
      <c r="LOM1878" s="23"/>
      <c r="LON1878" s="23"/>
      <c r="LOO1878" s="23"/>
      <c r="LOP1878" s="23"/>
      <c r="LOQ1878" s="23"/>
      <c r="LOR1878" s="23"/>
      <c r="LOS1878" s="23"/>
      <c r="LOT1878" s="23"/>
      <c r="LOU1878" s="23"/>
      <c r="LOV1878" s="23"/>
      <c r="LOW1878" s="23"/>
      <c r="LOX1878" s="23"/>
      <c r="LOY1878" s="23"/>
      <c r="LOZ1878" s="23"/>
      <c r="LPA1878" s="23"/>
      <c r="LPB1878" s="23"/>
      <c r="LPC1878" s="23"/>
      <c r="LPD1878" s="23"/>
      <c r="LPE1878" s="23"/>
      <c r="LPF1878" s="23"/>
      <c r="LPG1878" s="23"/>
      <c r="LPH1878" s="23"/>
      <c r="LPI1878" s="23"/>
      <c r="LPJ1878" s="23"/>
      <c r="LPK1878" s="23"/>
      <c r="LPL1878" s="23"/>
      <c r="LPM1878" s="23"/>
      <c r="LPN1878" s="23"/>
      <c r="LPO1878" s="23"/>
      <c r="LPP1878" s="23"/>
      <c r="LPQ1878" s="23"/>
      <c r="LPR1878" s="23"/>
      <c r="LPS1878" s="23"/>
      <c r="LPT1878" s="23"/>
      <c r="LPU1878" s="23"/>
      <c r="LPV1878" s="23"/>
      <c r="LPW1878" s="23"/>
      <c r="LPX1878" s="23"/>
      <c r="LPY1878" s="23"/>
      <c r="LPZ1878" s="23"/>
      <c r="LQA1878" s="23"/>
      <c r="LQB1878" s="23"/>
      <c r="LQC1878" s="23"/>
      <c r="LQD1878" s="23"/>
      <c r="LQE1878" s="23"/>
      <c r="LQF1878" s="23"/>
      <c r="LQG1878" s="23"/>
      <c r="LQH1878" s="23"/>
      <c r="LQI1878" s="23"/>
      <c r="LQJ1878" s="23"/>
      <c r="LQK1878" s="23"/>
      <c r="LQL1878" s="23"/>
      <c r="LQM1878" s="23"/>
      <c r="LQN1878" s="23"/>
      <c r="LQO1878" s="23"/>
      <c r="LQP1878" s="23"/>
      <c r="LQQ1878" s="23"/>
      <c r="LQR1878" s="23"/>
      <c r="LQS1878" s="23"/>
      <c r="LQT1878" s="23"/>
      <c r="LQU1878" s="23"/>
      <c r="LQV1878" s="23"/>
      <c r="LQW1878" s="23"/>
      <c r="LQX1878" s="23"/>
      <c r="LQY1878" s="23"/>
      <c r="LQZ1878" s="23"/>
      <c r="LRA1878" s="23"/>
      <c r="LRB1878" s="23"/>
      <c r="LRC1878" s="23"/>
      <c r="LRD1878" s="23"/>
      <c r="LRE1878" s="23"/>
      <c r="LRF1878" s="23"/>
      <c r="LRG1878" s="23"/>
      <c r="LRH1878" s="23"/>
      <c r="LRI1878" s="23"/>
      <c r="LRJ1878" s="23"/>
      <c r="LRK1878" s="23"/>
      <c r="LRL1878" s="23"/>
      <c r="LRM1878" s="23"/>
      <c r="LRN1878" s="23"/>
      <c r="LRO1878" s="23"/>
      <c r="LRP1878" s="23"/>
      <c r="LRQ1878" s="23"/>
      <c r="LRR1878" s="23"/>
      <c r="LRS1878" s="23"/>
      <c r="LRT1878" s="23"/>
      <c r="LRU1878" s="23"/>
      <c r="LRV1878" s="23"/>
      <c r="LRW1878" s="23"/>
      <c r="LRX1878" s="23"/>
      <c r="LRY1878" s="23"/>
      <c r="LRZ1878" s="23"/>
      <c r="LSA1878" s="23"/>
      <c r="LSB1878" s="23"/>
      <c r="LSC1878" s="23"/>
      <c r="LSD1878" s="23"/>
      <c r="LSE1878" s="23"/>
      <c r="LSF1878" s="23"/>
      <c r="LSG1878" s="23"/>
      <c r="LSH1878" s="23"/>
      <c r="LSI1878" s="23"/>
      <c r="LSJ1878" s="23"/>
      <c r="LSK1878" s="23"/>
      <c r="LSL1878" s="23"/>
      <c r="LSM1878" s="23"/>
      <c r="LSN1878" s="23"/>
      <c r="LSO1878" s="23"/>
      <c r="LSP1878" s="23"/>
      <c r="LSQ1878" s="23"/>
      <c r="LSR1878" s="23"/>
      <c r="LSS1878" s="23"/>
      <c r="LST1878" s="23"/>
      <c r="LSU1878" s="23"/>
      <c r="LSV1878" s="23"/>
      <c r="LSW1878" s="23"/>
      <c r="LSX1878" s="23"/>
      <c r="LSY1878" s="23"/>
      <c r="LSZ1878" s="23"/>
      <c r="LTA1878" s="23"/>
      <c r="LTB1878" s="23"/>
      <c r="LTC1878" s="23"/>
      <c r="LTD1878" s="23"/>
      <c r="LTE1878" s="23"/>
      <c r="LTF1878" s="23"/>
      <c r="LTG1878" s="23"/>
      <c r="LTH1878" s="23"/>
      <c r="LTI1878" s="23"/>
      <c r="LTJ1878" s="23"/>
      <c r="LTK1878" s="23"/>
      <c r="LTL1878" s="23"/>
      <c r="LTM1878" s="23"/>
      <c r="LTN1878" s="23"/>
      <c r="LTO1878" s="23"/>
      <c r="LTP1878" s="23"/>
      <c r="LTQ1878" s="23"/>
      <c r="LTR1878" s="23"/>
      <c r="LTS1878" s="23"/>
      <c r="LTT1878" s="23"/>
      <c r="LTU1878" s="23"/>
      <c r="LTV1878" s="23"/>
      <c r="LTW1878" s="23"/>
      <c r="LTX1878" s="23"/>
      <c r="LTY1878" s="23"/>
      <c r="LTZ1878" s="23"/>
      <c r="LUA1878" s="23"/>
      <c r="LUB1878" s="23"/>
      <c r="LUC1878" s="23"/>
      <c r="LUD1878" s="23"/>
      <c r="LUE1878" s="23"/>
      <c r="LUF1878" s="23"/>
      <c r="LUG1878" s="23"/>
      <c r="LUH1878" s="23"/>
      <c r="LUI1878" s="23"/>
      <c r="LUJ1878" s="23"/>
      <c r="LUK1878" s="23"/>
      <c r="LUL1878" s="23"/>
      <c r="LUM1878" s="23"/>
      <c r="LUN1878" s="23"/>
      <c r="LUO1878" s="23"/>
      <c r="LUP1878" s="23"/>
      <c r="LUQ1878" s="23"/>
      <c r="LUR1878" s="23"/>
      <c r="LUS1878" s="23"/>
      <c r="LUT1878" s="23"/>
      <c r="LUU1878" s="23"/>
      <c r="LUV1878" s="23"/>
      <c r="LUW1878" s="23"/>
      <c r="LUX1878" s="23"/>
      <c r="LUY1878" s="23"/>
      <c r="LUZ1878" s="23"/>
      <c r="LVA1878" s="23"/>
      <c r="LVB1878" s="23"/>
      <c r="LVC1878" s="23"/>
      <c r="LVD1878" s="23"/>
      <c r="LVE1878" s="23"/>
      <c r="LVF1878" s="23"/>
      <c r="LVG1878" s="23"/>
      <c r="LVH1878" s="23"/>
      <c r="LVI1878" s="23"/>
      <c r="LVJ1878" s="23"/>
      <c r="LVK1878" s="23"/>
      <c r="LVL1878" s="23"/>
      <c r="LVM1878" s="23"/>
      <c r="LVN1878" s="23"/>
      <c r="LVO1878" s="23"/>
      <c r="LVP1878" s="23"/>
      <c r="LVQ1878" s="23"/>
      <c r="LVR1878" s="23"/>
      <c r="LVS1878" s="23"/>
      <c r="LVT1878" s="23"/>
      <c r="LVU1878" s="23"/>
      <c r="LVV1878" s="23"/>
      <c r="LVW1878" s="23"/>
      <c r="LVX1878" s="23"/>
      <c r="LVY1878" s="23"/>
      <c r="LVZ1878" s="23"/>
      <c r="LWA1878" s="23"/>
      <c r="LWB1878" s="23"/>
      <c r="LWC1878" s="23"/>
      <c r="LWD1878" s="23"/>
      <c r="LWE1878" s="23"/>
      <c r="LWF1878" s="23"/>
      <c r="LWG1878" s="23"/>
      <c r="LWH1878" s="23"/>
      <c r="LWI1878" s="23"/>
      <c r="LWJ1878" s="23"/>
      <c r="LWK1878" s="23"/>
      <c r="LWL1878" s="23"/>
      <c r="LWM1878" s="23"/>
      <c r="LWN1878" s="23"/>
      <c r="LWO1878" s="23"/>
      <c r="LWP1878" s="23"/>
      <c r="LWQ1878" s="23"/>
      <c r="LWR1878" s="23"/>
      <c r="LWS1878" s="23"/>
      <c r="LWT1878" s="23"/>
      <c r="LWU1878" s="23"/>
      <c r="LWV1878" s="23"/>
      <c r="LWW1878" s="23"/>
      <c r="LWX1878" s="23"/>
      <c r="LWY1878" s="23"/>
      <c r="LWZ1878" s="23"/>
      <c r="LXA1878" s="23"/>
      <c r="LXB1878" s="23"/>
      <c r="LXC1878" s="23"/>
      <c r="LXD1878" s="23"/>
      <c r="LXE1878" s="23"/>
      <c r="LXF1878" s="23"/>
      <c r="LXG1878" s="23"/>
      <c r="LXH1878" s="23"/>
      <c r="LXI1878" s="23"/>
      <c r="LXJ1878" s="23"/>
      <c r="LXK1878" s="23"/>
      <c r="LXL1878" s="23"/>
      <c r="LXM1878" s="23"/>
      <c r="LXN1878" s="23"/>
      <c r="LXO1878" s="23"/>
      <c r="LXP1878" s="23"/>
      <c r="LXQ1878" s="23"/>
      <c r="LXR1878" s="23"/>
      <c r="LXS1878" s="23"/>
      <c r="LXT1878" s="23"/>
      <c r="LXU1878" s="23"/>
      <c r="LXV1878" s="23"/>
      <c r="LXW1878" s="23"/>
      <c r="LXX1878" s="23"/>
      <c r="LXY1878" s="23"/>
      <c r="LXZ1878" s="23"/>
      <c r="LYA1878" s="23"/>
      <c r="LYB1878" s="23"/>
      <c r="LYC1878" s="23"/>
      <c r="LYD1878" s="23"/>
      <c r="LYE1878" s="23"/>
      <c r="LYF1878" s="23"/>
      <c r="LYG1878" s="23"/>
      <c r="LYH1878" s="23"/>
      <c r="LYI1878" s="23"/>
      <c r="LYJ1878" s="23"/>
      <c r="LYK1878" s="23"/>
      <c r="LYL1878" s="23"/>
      <c r="LYM1878" s="23"/>
      <c r="LYN1878" s="23"/>
      <c r="LYO1878" s="23"/>
      <c r="LYP1878" s="23"/>
      <c r="LYQ1878" s="23"/>
      <c r="LYR1878" s="23"/>
      <c r="LYS1878" s="23"/>
      <c r="LYT1878" s="23"/>
      <c r="LYU1878" s="23"/>
      <c r="LYV1878" s="23"/>
      <c r="LYW1878" s="23"/>
      <c r="LYX1878" s="23"/>
      <c r="LYY1878" s="23"/>
      <c r="LYZ1878" s="23"/>
      <c r="LZA1878" s="23"/>
      <c r="LZB1878" s="23"/>
      <c r="LZC1878" s="23"/>
      <c r="LZD1878" s="23"/>
      <c r="LZE1878" s="23"/>
      <c r="LZF1878" s="23"/>
      <c r="LZG1878" s="23"/>
      <c r="LZH1878" s="23"/>
      <c r="LZI1878" s="23"/>
      <c r="LZJ1878" s="23"/>
      <c r="LZK1878" s="23"/>
      <c r="LZL1878" s="23"/>
      <c r="LZM1878" s="23"/>
      <c r="LZN1878" s="23"/>
      <c r="LZO1878" s="23"/>
      <c r="LZP1878" s="23"/>
      <c r="LZQ1878" s="23"/>
      <c r="LZR1878" s="23"/>
      <c r="LZS1878" s="23"/>
      <c r="LZT1878" s="23"/>
      <c r="LZU1878" s="23"/>
      <c r="LZV1878" s="23"/>
      <c r="LZW1878" s="23"/>
      <c r="LZX1878" s="23"/>
      <c r="LZY1878" s="23"/>
      <c r="LZZ1878" s="23"/>
      <c r="MAA1878" s="23"/>
      <c r="MAB1878" s="23"/>
      <c r="MAC1878" s="23"/>
      <c r="MAD1878" s="23"/>
      <c r="MAE1878" s="23"/>
      <c r="MAF1878" s="23"/>
      <c r="MAG1878" s="23"/>
      <c r="MAH1878" s="23"/>
      <c r="MAI1878" s="23"/>
      <c r="MAJ1878" s="23"/>
      <c r="MAK1878" s="23"/>
      <c r="MAL1878" s="23"/>
      <c r="MAM1878" s="23"/>
      <c r="MAN1878" s="23"/>
      <c r="MAO1878" s="23"/>
      <c r="MAP1878" s="23"/>
      <c r="MAQ1878" s="23"/>
      <c r="MAR1878" s="23"/>
      <c r="MAS1878" s="23"/>
      <c r="MAT1878" s="23"/>
      <c r="MAU1878" s="23"/>
      <c r="MAV1878" s="23"/>
      <c r="MAW1878" s="23"/>
      <c r="MAX1878" s="23"/>
      <c r="MAY1878" s="23"/>
      <c r="MAZ1878" s="23"/>
      <c r="MBA1878" s="23"/>
      <c r="MBB1878" s="23"/>
      <c r="MBC1878" s="23"/>
      <c r="MBD1878" s="23"/>
      <c r="MBE1878" s="23"/>
      <c r="MBF1878" s="23"/>
      <c r="MBG1878" s="23"/>
      <c r="MBH1878" s="23"/>
      <c r="MBI1878" s="23"/>
      <c r="MBJ1878" s="23"/>
      <c r="MBK1878" s="23"/>
      <c r="MBL1878" s="23"/>
      <c r="MBM1878" s="23"/>
      <c r="MBN1878" s="23"/>
      <c r="MBO1878" s="23"/>
      <c r="MBP1878" s="23"/>
      <c r="MBQ1878" s="23"/>
      <c r="MBR1878" s="23"/>
      <c r="MBS1878" s="23"/>
      <c r="MBT1878" s="23"/>
      <c r="MBU1878" s="23"/>
      <c r="MBV1878" s="23"/>
      <c r="MBW1878" s="23"/>
      <c r="MBX1878" s="23"/>
      <c r="MBY1878" s="23"/>
      <c r="MBZ1878" s="23"/>
      <c r="MCA1878" s="23"/>
      <c r="MCB1878" s="23"/>
      <c r="MCC1878" s="23"/>
      <c r="MCD1878" s="23"/>
      <c r="MCE1878" s="23"/>
      <c r="MCF1878" s="23"/>
      <c r="MCG1878" s="23"/>
      <c r="MCH1878" s="23"/>
      <c r="MCI1878" s="23"/>
      <c r="MCJ1878" s="23"/>
      <c r="MCK1878" s="23"/>
      <c r="MCL1878" s="23"/>
      <c r="MCM1878" s="23"/>
      <c r="MCN1878" s="23"/>
      <c r="MCO1878" s="23"/>
      <c r="MCP1878" s="23"/>
      <c r="MCQ1878" s="23"/>
      <c r="MCR1878" s="23"/>
      <c r="MCS1878" s="23"/>
      <c r="MCT1878" s="23"/>
      <c r="MCU1878" s="23"/>
      <c r="MCV1878" s="23"/>
      <c r="MCW1878" s="23"/>
      <c r="MCX1878" s="23"/>
      <c r="MCY1878" s="23"/>
      <c r="MCZ1878" s="23"/>
      <c r="MDA1878" s="23"/>
      <c r="MDB1878" s="23"/>
      <c r="MDC1878" s="23"/>
      <c r="MDD1878" s="23"/>
      <c r="MDE1878" s="23"/>
      <c r="MDF1878" s="23"/>
      <c r="MDG1878" s="23"/>
      <c r="MDH1878" s="23"/>
      <c r="MDI1878" s="23"/>
      <c r="MDJ1878" s="23"/>
      <c r="MDK1878" s="23"/>
      <c r="MDL1878" s="23"/>
      <c r="MDM1878" s="23"/>
      <c r="MDN1878" s="23"/>
      <c r="MDO1878" s="23"/>
      <c r="MDP1878" s="23"/>
      <c r="MDQ1878" s="23"/>
      <c r="MDR1878" s="23"/>
      <c r="MDS1878" s="23"/>
      <c r="MDT1878" s="23"/>
      <c r="MDU1878" s="23"/>
      <c r="MDV1878" s="23"/>
      <c r="MDW1878" s="23"/>
      <c r="MDX1878" s="23"/>
      <c r="MDY1878" s="23"/>
      <c r="MDZ1878" s="23"/>
      <c r="MEA1878" s="23"/>
      <c r="MEB1878" s="23"/>
      <c r="MEC1878" s="23"/>
      <c r="MED1878" s="23"/>
      <c r="MEE1878" s="23"/>
      <c r="MEF1878" s="23"/>
      <c r="MEG1878" s="23"/>
      <c r="MEH1878" s="23"/>
      <c r="MEI1878" s="23"/>
      <c r="MEJ1878" s="23"/>
      <c r="MEK1878" s="23"/>
      <c r="MEL1878" s="23"/>
      <c r="MEM1878" s="23"/>
      <c r="MEN1878" s="23"/>
      <c r="MEO1878" s="23"/>
      <c r="MEP1878" s="23"/>
      <c r="MEQ1878" s="23"/>
      <c r="MER1878" s="23"/>
      <c r="MES1878" s="23"/>
      <c r="MET1878" s="23"/>
      <c r="MEU1878" s="23"/>
      <c r="MEV1878" s="23"/>
      <c r="MEW1878" s="23"/>
      <c r="MEX1878" s="23"/>
      <c r="MEY1878" s="23"/>
      <c r="MEZ1878" s="23"/>
      <c r="MFA1878" s="23"/>
      <c r="MFB1878" s="23"/>
      <c r="MFC1878" s="23"/>
      <c r="MFD1878" s="23"/>
      <c r="MFE1878" s="23"/>
      <c r="MFF1878" s="23"/>
      <c r="MFG1878" s="23"/>
      <c r="MFH1878" s="23"/>
      <c r="MFI1878" s="23"/>
      <c r="MFJ1878" s="23"/>
      <c r="MFK1878" s="23"/>
      <c r="MFL1878" s="23"/>
      <c r="MFM1878" s="23"/>
      <c r="MFN1878" s="23"/>
      <c r="MFO1878" s="23"/>
      <c r="MFP1878" s="23"/>
      <c r="MFQ1878" s="23"/>
      <c r="MFR1878" s="23"/>
      <c r="MFS1878" s="23"/>
      <c r="MFT1878" s="23"/>
      <c r="MFU1878" s="23"/>
      <c r="MFV1878" s="23"/>
      <c r="MFW1878" s="23"/>
      <c r="MFX1878" s="23"/>
      <c r="MFY1878" s="23"/>
      <c r="MFZ1878" s="23"/>
      <c r="MGA1878" s="23"/>
      <c r="MGB1878" s="23"/>
      <c r="MGC1878" s="23"/>
      <c r="MGD1878" s="23"/>
      <c r="MGE1878" s="23"/>
      <c r="MGF1878" s="23"/>
      <c r="MGG1878" s="23"/>
      <c r="MGH1878" s="23"/>
      <c r="MGI1878" s="23"/>
      <c r="MGJ1878" s="23"/>
      <c r="MGK1878" s="23"/>
      <c r="MGL1878" s="23"/>
      <c r="MGM1878" s="23"/>
      <c r="MGN1878" s="23"/>
      <c r="MGO1878" s="23"/>
      <c r="MGP1878" s="23"/>
      <c r="MGQ1878" s="23"/>
      <c r="MGR1878" s="23"/>
      <c r="MGS1878" s="23"/>
      <c r="MGT1878" s="23"/>
      <c r="MGU1878" s="23"/>
      <c r="MGV1878" s="23"/>
      <c r="MGW1878" s="23"/>
      <c r="MGX1878" s="23"/>
      <c r="MGY1878" s="23"/>
      <c r="MGZ1878" s="23"/>
      <c r="MHA1878" s="23"/>
      <c r="MHB1878" s="23"/>
      <c r="MHC1878" s="23"/>
      <c r="MHD1878" s="23"/>
      <c r="MHE1878" s="23"/>
      <c r="MHF1878" s="23"/>
      <c r="MHG1878" s="23"/>
      <c r="MHH1878" s="23"/>
      <c r="MHI1878" s="23"/>
      <c r="MHJ1878" s="23"/>
      <c r="MHK1878" s="23"/>
      <c r="MHL1878" s="23"/>
      <c r="MHM1878" s="23"/>
      <c r="MHN1878" s="23"/>
      <c r="MHO1878" s="23"/>
      <c r="MHP1878" s="23"/>
      <c r="MHQ1878" s="23"/>
      <c r="MHR1878" s="23"/>
      <c r="MHS1878" s="23"/>
      <c r="MHT1878" s="23"/>
      <c r="MHU1878" s="23"/>
      <c r="MHV1878" s="23"/>
      <c r="MHW1878" s="23"/>
      <c r="MHX1878" s="23"/>
      <c r="MHY1878" s="23"/>
      <c r="MHZ1878" s="23"/>
      <c r="MIA1878" s="23"/>
      <c r="MIB1878" s="23"/>
      <c r="MIC1878" s="23"/>
      <c r="MID1878" s="23"/>
      <c r="MIE1878" s="23"/>
      <c r="MIF1878" s="23"/>
      <c r="MIG1878" s="23"/>
      <c r="MIH1878" s="23"/>
      <c r="MII1878" s="23"/>
      <c r="MIJ1878" s="23"/>
      <c r="MIK1878" s="23"/>
      <c r="MIL1878" s="23"/>
      <c r="MIM1878" s="23"/>
      <c r="MIN1878" s="23"/>
      <c r="MIO1878" s="23"/>
      <c r="MIP1878" s="23"/>
      <c r="MIQ1878" s="23"/>
      <c r="MIR1878" s="23"/>
      <c r="MIS1878" s="23"/>
      <c r="MIT1878" s="23"/>
      <c r="MIU1878" s="23"/>
      <c r="MIV1878" s="23"/>
      <c r="MIW1878" s="23"/>
      <c r="MIX1878" s="23"/>
      <c r="MIY1878" s="23"/>
      <c r="MIZ1878" s="23"/>
      <c r="MJA1878" s="23"/>
      <c r="MJB1878" s="23"/>
      <c r="MJC1878" s="23"/>
      <c r="MJD1878" s="23"/>
      <c r="MJE1878" s="23"/>
      <c r="MJF1878" s="23"/>
      <c r="MJG1878" s="23"/>
      <c r="MJH1878" s="23"/>
      <c r="MJI1878" s="23"/>
      <c r="MJJ1878" s="23"/>
      <c r="MJK1878" s="23"/>
      <c r="MJL1878" s="23"/>
      <c r="MJM1878" s="23"/>
      <c r="MJN1878" s="23"/>
      <c r="MJO1878" s="23"/>
      <c r="MJP1878" s="23"/>
      <c r="MJQ1878" s="23"/>
      <c r="MJR1878" s="23"/>
      <c r="MJS1878" s="23"/>
      <c r="MJT1878" s="23"/>
      <c r="MJU1878" s="23"/>
      <c r="MJV1878" s="23"/>
      <c r="MJW1878" s="23"/>
      <c r="MJX1878" s="23"/>
      <c r="MJY1878" s="23"/>
      <c r="MJZ1878" s="23"/>
      <c r="MKA1878" s="23"/>
      <c r="MKB1878" s="23"/>
      <c r="MKC1878" s="23"/>
      <c r="MKD1878" s="23"/>
      <c r="MKE1878" s="23"/>
      <c r="MKF1878" s="23"/>
      <c r="MKG1878" s="23"/>
      <c r="MKH1878" s="23"/>
      <c r="MKI1878" s="23"/>
      <c r="MKJ1878" s="23"/>
      <c r="MKK1878" s="23"/>
      <c r="MKL1878" s="23"/>
      <c r="MKM1878" s="23"/>
      <c r="MKN1878" s="23"/>
      <c r="MKO1878" s="23"/>
      <c r="MKP1878" s="23"/>
      <c r="MKQ1878" s="23"/>
      <c r="MKR1878" s="23"/>
      <c r="MKS1878" s="23"/>
      <c r="MKT1878" s="23"/>
      <c r="MKU1878" s="23"/>
      <c r="MKV1878" s="23"/>
      <c r="MKW1878" s="23"/>
      <c r="MKX1878" s="23"/>
      <c r="MKY1878" s="23"/>
      <c r="MKZ1878" s="23"/>
      <c r="MLA1878" s="23"/>
      <c r="MLB1878" s="23"/>
      <c r="MLC1878" s="23"/>
      <c r="MLD1878" s="23"/>
      <c r="MLE1878" s="23"/>
      <c r="MLF1878" s="23"/>
      <c r="MLG1878" s="23"/>
      <c r="MLH1878" s="23"/>
      <c r="MLI1878" s="23"/>
      <c r="MLJ1878" s="23"/>
      <c r="MLK1878" s="23"/>
      <c r="MLL1878" s="23"/>
      <c r="MLM1878" s="23"/>
      <c r="MLN1878" s="23"/>
      <c r="MLO1878" s="23"/>
      <c r="MLP1878" s="23"/>
      <c r="MLQ1878" s="23"/>
      <c r="MLR1878" s="23"/>
      <c r="MLS1878" s="23"/>
      <c r="MLT1878" s="23"/>
      <c r="MLU1878" s="23"/>
      <c r="MLV1878" s="23"/>
      <c r="MLW1878" s="23"/>
      <c r="MLX1878" s="23"/>
      <c r="MLY1878" s="23"/>
      <c r="MLZ1878" s="23"/>
      <c r="MMA1878" s="23"/>
      <c r="MMB1878" s="23"/>
      <c r="MMC1878" s="23"/>
      <c r="MMD1878" s="23"/>
      <c r="MME1878" s="23"/>
      <c r="MMF1878" s="23"/>
      <c r="MMG1878" s="23"/>
      <c r="MMH1878" s="23"/>
      <c r="MMI1878" s="23"/>
      <c r="MMJ1878" s="23"/>
      <c r="MMK1878" s="23"/>
      <c r="MML1878" s="23"/>
      <c r="MMM1878" s="23"/>
      <c r="MMN1878" s="23"/>
      <c r="MMO1878" s="23"/>
      <c r="MMP1878" s="23"/>
      <c r="MMQ1878" s="23"/>
      <c r="MMR1878" s="23"/>
      <c r="MMS1878" s="23"/>
      <c r="MMT1878" s="23"/>
      <c r="MMU1878" s="23"/>
      <c r="MMV1878" s="23"/>
      <c r="MMW1878" s="23"/>
      <c r="MMX1878" s="23"/>
      <c r="MMY1878" s="23"/>
      <c r="MMZ1878" s="23"/>
      <c r="MNA1878" s="23"/>
      <c r="MNB1878" s="23"/>
      <c r="MNC1878" s="23"/>
      <c r="MND1878" s="23"/>
      <c r="MNE1878" s="23"/>
      <c r="MNF1878" s="23"/>
      <c r="MNG1878" s="23"/>
      <c r="MNH1878" s="23"/>
      <c r="MNI1878" s="23"/>
      <c r="MNJ1878" s="23"/>
      <c r="MNK1878" s="23"/>
      <c r="MNL1878" s="23"/>
      <c r="MNM1878" s="23"/>
      <c r="MNN1878" s="23"/>
      <c r="MNO1878" s="23"/>
      <c r="MNP1878" s="23"/>
      <c r="MNQ1878" s="23"/>
      <c r="MNR1878" s="23"/>
      <c r="MNS1878" s="23"/>
      <c r="MNT1878" s="23"/>
      <c r="MNU1878" s="23"/>
      <c r="MNV1878" s="23"/>
      <c r="MNW1878" s="23"/>
      <c r="MNX1878" s="23"/>
      <c r="MNY1878" s="23"/>
      <c r="MNZ1878" s="23"/>
      <c r="MOA1878" s="23"/>
      <c r="MOB1878" s="23"/>
      <c r="MOC1878" s="23"/>
      <c r="MOD1878" s="23"/>
      <c r="MOE1878" s="23"/>
      <c r="MOF1878" s="23"/>
      <c r="MOG1878" s="23"/>
      <c r="MOH1878" s="23"/>
      <c r="MOI1878" s="23"/>
      <c r="MOJ1878" s="23"/>
      <c r="MOK1878" s="23"/>
      <c r="MOL1878" s="23"/>
      <c r="MOM1878" s="23"/>
      <c r="MON1878" s="23"/>
      <c r="MOO1878" s="23"/>
      <c r="MOP1878" s="23"/>
      <c r="MOQ1878" s="23"/>
      <c r="MOR1878" s="23"/>
      <c r="MOS1878" s="23"/>
      <c r="MOT1878" s="23"/>
      <c r="MOU1878" s="23"/>
      <c r="MOV1878" s="23"/>
      <c r="MOW1878" s="23"/>
      <c r="MOX1878" s="23"/>
      <c r="MOY1878" s="23"/>
      <c r="MOZ1878" s="23"/>
      <c r="MPA1878" s="23"/>
      <c r="MPB1878" s="23"/>
      <c r="MPC1878" s="23"/>
      <c r="MPD1878" s="23"/>
      <c r="MPE1878" s="23"/>
      <c r="MPF1878" s="23"/>
      <c r="MPG1878" s="23"/>
      <c r="MPH1878" s="23"/>
      <c r="MPI1878" s="23"/>
      <c r="MPJ1878" s="23"/>
      <c r="MPK1878" s="23"/>
      <c r="MPL1878" s="23"/>
      <c r="MPM1878" s="23"/>
      <c r="MPN1878" s="23"/>
      <c r="MPO1878" s="23"/>
      <c r="MPP1878" s="23"/>
      <c r="MPQ1878" s="23"/>
      <c r="MPR1878" s="23"/>
      <c r="MPS1878" s="23"/>
      <c r="MPT1878" s="23"/>
      <c r="MPU1878" s="23"/>
      <c r="MPV1878" s="23"/>
      <c r="MPW1878" s="23"/>
      <c r="MPX1878" s="23"/>
      <c r="MPY1878" s="23"/>
      <c r="MPZ1878" s="23"/>
      <c r="MQA1878" s="23"/>
      <c r="MQB1878" s="23"/>
      <c r="MQC1878" s="23"/>
      <c r="MQD1878" s="23"/>
      <c r="MQE1878" s="23"/>
      <c r="MQF1878" s="23"/>
      <c r="MQG1878" s="23"/>
      <c r="MQH1878" s="23"/>
      <c r="MQI1878" s="23"/>
      <c r="MQJ1878" s="23"/>
      <c r="MQK1878" s="23"/>
      <c r="MQL1878" s="23"/>
      <c r="MQM1878" s="23"/>
      <c r="MQN1878" s="23"/>
      <c r="MQO1878" s="23"/>
      <c r="MQP1878" s="23"/>
      <c r="MQQ1878" s="23"/>
      <c r="MQR1878" s="23"/>
      <c r="MQS1878" s="23"/>
      <c r="MQT1878" s="23"/>
      <c r="MQU1878" s="23"/>
      <c r="MQV1878" s="23"/>
      <c r="MQW1878" s="23"/>
      <c r="MQX1878" s="23"/>
      <c r="MQY1878" s="23"/>
      <c r="MQZ1878" s="23"/>
      <c r="MRA1878" s="23"/>
      <c r="MRB1878" s="23"/>
      <c r="MRC1878" s="23"/>
      <c r="MRD1878" s="23"/>
      <c r="MRE1878" s="23"/>
      <c r="MRF1878" s="23"/>
      <c r="MRG1878" s="23"/>
      <c r="MRH1878" s="23"/>
      <c r="MRI1878" s="23"/>
      <c r="MRJ1878" s="23"/>
      <c r="MRK1878" s="23"/>
      <c r="MRL1878" s="23"/>
      <c r="MRM1878" s="23"/>
      <c r="MRN1878" s="23"/>
      <c r="MRO1878" s="23"/>
      <c r="MRP1878" s="23"/>
      <c r="MRQ1878" s="23"/>
      <c r="MRR1878" s="23"/>
      <c r="MRS1878" s="23"/>
      <c r="MRT1878" s="23"/>
      <c r="MRU1878" s="23"/>
      <c r="MRV1878" s="23"/>
      <c r="MRW1878" s="23"/>
      <c r="MRX1878" s="23"/>
      <c r="MRY1878" s="23"/>
      <c r="MRZ1878" s="23"/>
      <c r="MSA1878" s="23"/>
      <c r="MSB1878" s="23"/>
      <c r="MSC1878" s="23"/>
      <c r="MSD1878" s="23"/>
      <c r="MSE1878" s="23"/>
      <c r="MSF1878" s="23"/>
      <c r="MSG1878" s="23"/>
      <c r="MSH1878" s="23"/>
      <c r="MSI1878" s="23"/>
      <c r="MSJ1878" s="23"/>
      <c r="MSK1878" s="23"/>
      <c r="MSL1878" s="23"/>
      <c r="MSM1878" s="23"/>
      <c r="MSN1878" s="23"/>
      <c r="MSO1878" s="23"/>
      <c r="MSP1878" s="23"/>
      <c r="MSQ1878" s="23"/>
      <c r="MSR1878" s="23"/>
      <c r="MSS1878" s="23"/>
      <c r="MST1878" s="23"/>
      <c r="MSU1878" s="23"/>
      <c r="MSV1878" s="23"/>
      <c r="MSW1878" s="23"/>
      <c r="MSX1878" s="23"/>
      <c r="MSY1878" s="23"/>
      <c r="MSZ1878" s="23"/>
      <c r="MTA1878" s="23"/>
      <c r="MTB1878" s="23"/>
      <c r="MTC1878" s="23"/>
      <c r="MTD1878" s="23"/>
      <c r="MTE1878" s="23"/>
      <c r="MTF1878" s="23"/>
      <c r="MTG1878" s="23"/>
      <c r="MTH1878" s="23"/>
      <c r="MTI1878" s="23"/>
      <c r="MTJ1878" s="23"/>
      <c r="MTK1878" s="23"/>
      <c r="MTL1878" s="23"/>
      <c r="MTM1878" s="23"/>
      <c r="MTN1878" s="23"/>
      <c r="MTO1878" s="23"/>
      <c r="MTP1878" s="23"/>
      <c r="MTQ1878" s="23"/>
      <c r="MTR1878" s="23"/>
      <c r="MTS1878" s="23"/>
      <c r="MTT1878" s="23"/>
      <c r="MTU1878" s="23"/>
      <c r="MTV1878" s="23"/>
      <c r="MTW1878" s="23"/>
      <c r="MTX1878" s="23"/>
      <c r="MTY1878" s="23"/>
      <c r="MTZ1878" s="23"/>
      <c r="MUA1878" s="23"/>
      <c r="MUB1878" s="23"/>
      <c r="MUC1878" s="23"/>
      <c r="MUD1878" s="23"/>
      <c r="MUE1878" s="23"/>
      <c r="MUF1878" s="23"/>
      <c r="MUG1878" s="23"/>
      <c r="MUH1878" s="23"/>
      <c r="MUI1878" s="23"/>
      <c r="MUJ1878" s="23"/>
      <c r="MUK1878" s="23"/>
      <c r="MUL1878" s="23"/>
      <c r="MUM1878" s="23"/>
      <c r="MUN1878" s="23"/>
      <c r="MUO1878" s="23"/>
      <c r="MUP1878" s="23"/>
      <c r="MUQ1878" s="23"/>
      <c r="MUR1878" s="23"/>
      <c r="MUS1878" s="23"/>
      <c r="MUT1878" s="23"/>
      <c r="MUU1878" s="23"/>
      <c r="MUV1878" s="23"/>
      <c r="MUW1878" s="23"/>
      <c r="MUX1878" s="23"/>
      <c r="MUY1878" s="23"/>
      <c r="MUZ1878" s="23"/>
      <c r="MVA1878" s="23"/>
      <c r="MVB1878" s="23"/>
      <c r="MVC1878" s="23"/>
      <c r="MVD1878" s="23"/>
      <c r="MVE1878" s="23"/>
      <c r="MVF1878" s="23"/>
      <c r="MVG1878" s="23"/>
      <c r="MVH1878" s="23"/>
      <c r="MVI1878" s="23"/>
      <c r="MVJ1878" s="23"/>
      <c r="MVK1878" s="23"/>
      <c r="MVL1878" s="23"/>
      <c r="MVM1878" s="23"/>
      <c r="MVN1878" s="23"/>
      <c r="MVO1878" s="23"/>
      <c r="MVP1878" s="23"/>
      <c r="MVQ1878" s="23"/>
      <c r="MVR1878" s="23"/>
      <c r="MVS1878" s="23"/>
      <c r="MVT1878" s="23"/>
      <c r="MVU1878" s="23"/>
      <c r="MVV1878" s="23"/>
      <c r="MVW1878" s="23"/>
      <c r="MVX1878" s="23"/>
      <c r="MVY1878" s="23"/>
      <c r="MVZ1878" s="23"/>
      <c r="MWA1878" s="23"/>
      <c r="MWB1878" s="23"/>
      <c r="MWC1878" s="23"/>
      <c r="MWD1878" s="23"/>
      <c r="MWE1878" s="23"/>
      <c r="MWF1878" s="23"/>
      <c r="MWG1878" s="23"/>
      <c r="MWH1878" s="23"/>
      <c r="MWI1878" s="23"/>
      <c r="MWJ1878" s="23"/>
      <c r="MWK1878" s="23"/>
      <c r="MWL1878" s="23"/>
      <c r="MWM1878" s="23"/>
      <c r="MWN1878" s="23"/>
      <c r="MWO1878" s="23"/>
      <c r="MWP1878" s="23"/>
      <c r="MWQ1878" s="23"/>
      <c r="MWR1878" s="23"/>
      <c r="MWS1878" s="23"/>
      <c r="MWT1878" s="23"/>
      <c r="MWU1878" s="23"/>
      <c r="MWV1878" s="23"/>
      <c r="MWW1878" s="23"/>
      <c r="MWX1878" s="23"/>
      <c r="MWY1878" s="23"/>
      <c r="MWZ1878" s="23"/>
      <c r="MXA1878" s="23"/>
      <c r="MXB1878" s="23"/>
      <c r="MXC1878" s="23"/>
      <c r="MXD1878" s="23"/>
      <c r="MXE1878" s="23"/>
      <c r="MXF1878" s="23"/>
      <c r="MXG1878" s="23"/>
      <c r="MXH1878" s="23"/>
      <c r="MXI1878" s="23"/>
      <c r="MXJ1878" s="23"/>
      <c r="MXK1878" s="23"/>
      <c r="MXL1878" s="23"/>
      <c r="MXM1878" s="23"/>
      <c r="MXN1878" s="23"/>
      <c r="MXO1878" s="23"/>
      <c r="MXP1878" s="23"/>
      <c r="MXQ1878" s="23"/>
      <c r="MXR1878" s="23"/>
      <c r="MXS1878" s="23"/>
      <c r="MXT1878" s="23"/>
      <c r="MXU1878" s="23"/>
      <c r="MXV1878" s="23"/>
      <c r="MXW1878" s="23"/>
      <c r="MXX1878" s="23"/>
      <c r="MXY1878" s="23"/>
      <c r="MXZ1878" s="23"/>
      <c r="MYA1878" s="23"/>
      <c r="MYB1878" s="23"/>
      <c r="MYC1878" s="23"/>
      <c r="MYD1878" s="23"/>
      <c r="MYE1878" s="23"/>
      <c r="MYF1878" s="23"/>
      <c r="MYG1878" s="23"/>
      <c r="MYH1878" s="23"/>
      <c r="MYI1878" s="23"/>
      <c r="MYJ1878" s="23"/>
      <c r="MYK1878" s="23"/>
      <c r="MYL1878" s="23"/>
      <c r="MYM1878" s="23"/>
      <c r="MYN1878" s="23"/>
      <c r="MYO1878" s="23"/>
      <c r="MYP1878" s="23"/>
      <c r="MYQ1878" s="23"/>
      <c r="MYR1878" s="23"/>
      <c r="MYS1878" s="23"/>
      <c r="MYT1878" s="23"/>
      <c r="MYU1878" s="23"/>
      <c r="MYV1878" s="23"/>
      <c r="MYW1878" s="23"/>
      <c r="MYX1878" s="23"/>
      <c r="MYY1878" s="23"/>
      <c r="MYZ1878" s="23"/>
      <c r="MZA1878" s="23"/>
      <c r="MZB1878" s="23"/>
      <c r="MZC1878" s="23"/>
      <c r="MZD1878" s="23"/>
      <c r="MZE1878" s="23"/>
      <c r="MZF1878" s="23"/>
      <c r="MZG1878" s="23"/>
      <c r="MZH1878" s="23"/>
      <c r="MZI1878" s="23"/>
      <c r="MZJ1878" s="23"/>
      <c r="MZK1878" s="23"/>
      <c r="MZL1878" s="23"/>
      <c r="MZM1878" s="23"/>
      <c r="MZN1878" s="23"/>
      <c r="MZO1878" s="23"/>
      <c r="MZP1878" s="23"/>
      <c r="MZQ1878" s="23"/>
      <c r="MZR1878" s="23"/>
      <c r="MZS1878" s="23"/>
      <c r="MZT1878" s="23"/>
      <c r="MZU1878" s="23"/>
      <c r="MZV1878" s="23"/>
      <c r="MZW1878" s="23"/>
      <c r="MZX1878" s="23"/>
      <c r="MZY1878" s="23"/>
      <c r="MZZ1878" s="23"/>
      <c r="NAA1878" s="23"/>
      <c r="NAB1878" s="23"/>
      <c r="NAC1878" s="23"/>
      <c r="NAD1878" s="23"/>
      <c r="NAE1878" s="23"/>
      <c r="NAF1878" s="23"/>
      <c r="NAG1878" s="23"/>
      <c r="NAH1878" s="23"/>
      <c r="NAI1878" s="23"/>
      <c r="NAJ1878" s="23"/>
      <c r="NAK1878" s="23"/>
      <c r="NAL1878" s="23"/>
      <c r="NAM1878" s="23"/>
      <c r="NAN1878" s="23"/>
      <c r="NAO1878" s="23"/>
      <c r="NAP1878" s="23"/>
      <c r="NAQ1878" s="23"/>
      <c r="NAR1878" s="23"/>
      <c r="NAS1878" s="23"/>
      <c r="NAT1878" s="23"/>
      <c r="NAU1878" s="23"/>
      <c r="NAV1878" s="23"/>
      <c r="NAW1878" s="23"/>
      <c r="NAX1878" s="23"/>
      <c r="NAY1878" s="23"/>
      <c r="NAZ1878" s="23"/>
      <c r="NBA1878" s="23"/>
      <c r="NBB1878" s="23"/>
      <c r="NBC1878" s="23"/>
      <c r="NBD1878" s="23"/>
      <c r="NBE1878" s="23"/>
      <c r="NBF1878" s="23"/>
      <c r="NBG1878" s="23"/>
      <c r="NBH1878" s="23"/>
      <c r="NBI1878" s="23"/>
      <c r="NBJ1878" s="23"/>
      <c r="NBK1878" s="23"/>
      <c r="NBL1878" s="23"/>
      <c r="NBM1878" s="23"/>
      <c r="NBN1878" s="23"/>
      <c r="NBO1878" s="23"/>
      <c r="NBP1878" s="23"/>
      <c r="NBQ1878" s="23"/>
      <c r="NBR1878" s="23"/>
      <c r="NBS1878" s="23"/>
      <c r="NBT1878" s="23"/>
      <c r="NBU1878" s="23"/>
      <c r="NBV1878" s="23"/>
      <c r="NBW1878" s="23"/>
      <c r="NBX1878" s="23"/>
      <c r="NBY1878" s="23"/>
      <c r="NBZ1878" s="23"/>
      <c r="NCA1878" s="23"/>
      <c r="NCB1878" s="23"/>
      <c r="NCC1878" s="23"/>
      <c r="NCD1878" s="23"/>
      <c r="NCE1878" s="23"/>
      <c r="NCF1878" s="23"/>
      <c r="NCG1878" s="23"/>
      <c r="NCH1878" s="23"/>
      <c r="NCI1878" s="23"/>
      <c r="NCJ1878" s="23"/>
      <c r="NCK1878" s="23"/>
      <c r="NCL1878" s="23"/>
      <c r="NCM1878" s="23"/>
      <c r="NCN1878" s="23"/>
      <c r="NCO1878" s="23"/>
      <c r="NCP1878" s="23"/>
      <c r="NCQ1878" s="23"/>
      <c r="NCR1878" s="23"/>
      <c r="NCS1878" s="23"/>
      <c r="NCT1878" s="23"/>
      <c r="NCU1878" s="23"/>
      <c r="NCV1878" s="23"/>
      <c r="NCW1878" s="23"/>
      <c r="NCX1878" s="23"/>
      <c r="NCY1878" s="23"/>
      <c r="NCZ1878" s="23"/>
      <c r="NDA1878" s="23"/>
      <c r="NDB1878" s="23"/>
      <c r="NDC1878" s="23"/>
      <c r="NDD1878" s="23"/>
      <c r="NDE1878" s="23"/>
      <c r="NDF1878" s="23"/>
      <c r="NDG1878" s="23"/>
      <c r="NDH1878" s="23"/>
      <c r="NDI1878" s="23"/>
      <c r="NDJ1878" s="23"/>
      <c r="NDK1878" s="23"/>
      <c r="NDL1878" s="23"/>
      <c r="NDM1878" s="23"/>
      <c r="NDN1878" s="23"/>
      <c r="NDO1878" s="23"/>
      <c r="NDP1878" s="23"/>
      <c r="NDQ1878" s="23"/>
      <c r="NDR1878" s="23"/>
      <c r="NDS1878" s="23"/>
      <c r="NDT1878" s="23"/>
      <c r="NDU1878" s="23"/>
      <c r="NDV1878" s="23"/>
      <c r="NDW1878" s="23"/>
      <c r="NDX1878" s="23"/>
      <c r="NDY1878" s="23"/>
      <c r="NDZ1878" s="23"/>
      <c r="NEA1878" s="23"/>
      <c r="NEB1878" s="23"/>
      <c r="NEC1878" s="23"/>
      <c r="NED1878" s="23"/>
      <c r="NEE1878" s="23"/>
      <c r="NEF1878" s="23"/>
      <c r="NEG1878" s="23"/>
      <c r="NEH1878" s="23"/>
      <c r="NEI1878" s="23"/>
      <c r="NEJ1878" s="23"/>
      <c r="NEK1878" s="23"/>
      <c r="NEL1878" s="23"/>
      <c r="NEM1878" s="23"/>
      <c r="NEN1878" s="23"/>
      <c r="NEO1878" s="23"/>
      <c r="NEP1878" s="23"/>
      <c r="NEQ1878" s="23"/>
      <c r="NER1878" s="23"/>
      <c r="NES1878" s="23"/>
      <c r="NET1878" s="23"/>
      <c r="NEU1878" s="23"/>
      <c r="NEV1878" s="23"/>
      <c r="NEW1878" s="23"/>
      <c r="NEX1878" s="23"/>
      <c r="NEY1878" s="23"/>
      <c r="NEZ1878" s="23"/>
      <c r="NFA1878" s="23"/>
      <c r="NFB1878" s="23"/>
      <c r="NFC1878" s="23"/>
      <c r="NFD1878" s="23"/>
      <c r="NFE1878" s="23"/>
      <c r="NFF1878" s="23"/>
      <c r="NFG1878" s="23"/>
      <c r="NFH1878" s="23"/>
      <c r="NFI1878" s="23"/>
      <c r="NFJ1878" s="23"/>
      <c r="NFK1878" s="23"/>
      <c r="NFL1878" s="23"/>
      <c r="NFM1878" s="23"/>
      <c r="NFN1878" s="23"/>
      <c r="NFO1878" s="23"/>
      <c r="NFP1878" s="23"/>
      <c r="NFQ1878" s="23"/>
      <c r="NFR1878" s="23"/>
      <c r="NFS1878" s="23"/>
      <c r="NFT1878" s="23"/>
      <c r="NFU1878" s="23"/>
      <c r="NFV1878" s="23"/>
      <c r="NFW1878" s="23"/>
      <c r="NFX1878" s="23"/>
      <c r="NFY1878" s="23"/>
      <c r="NFZ1878" s="23"/>
      <c r="NGA1878" s="23"/>
      <c r="NGB1878" s="23"/>
      <c r="NGC1878" s="23"/>
      <c r="NGD1878" s="23"/>
      <c r="NGE1878" s="23"/>
      <c r="NGF1878" s="23"/>
      <c r="NGG1878" s="23"/>
      <c r="NGH1878" s="23"/>
      <c r="NGI1878" s="23"/>
      <c r="NGJ1878" s="23"/>
      <c r="NGK1878" s="23"/>
      <c r="NGL1878" s="23"/>
      <c r="NGM1878" s="23"/>
      <c r="NGN1878" s="23"/>
      <c r="NGO1878" s="23"/>
      <c r="NGP1878" s="23"/>
      <c r="NGQ1878" s="23"/>
      <c r="NGR1878" s="23"/>
      <c r="NGS1878" s="23"/>
      <c r="NGT1878" s="23"/>
      <c r="NGU1878" s="23"/>
      <c r="NGV1878" s="23"/>
      <c r="NGW1878" s="23"/>
      <c r="NGX1878" s="23"/>
      <c r="NGY1878" s="23"/>
      <c r="NGZ1878" s="23"/>
      <c r="NHA1878" s="23"/>
      <c r="NHB1878" s="23"/>
      <c r="NHC1878" s="23"/>
      <c r="NHD1878" s="23"/>
      <c r="NHE1878" s="23"/>
      <c r="NHF1878" s="23"/>
      <c r="NHG1878" s="23"/>
      <c r="NHH1878" s="23"/>
      <c r="NHI1878" s="23"/>
      <c r="NHJ1878" s="23"/>
      <c r="NHK1878" s="23"/>
      <c r="NHL1878" s="23"/>
      <c r="NHM1878" s="23"/>
      <c r="NHN1878" s="23"/>
      <c r="NHO1878" s="23"/>
      <c r="NHP1878" s="23"/>
      <c r="NHQ1878" s="23"/>
      <c r="NHR1878" s="23"/>
      <c r="NHS1878" s="23"/>
      <c r="NHT1878" s="23"/>
      <c r="NHU1878" s="23"/>
      <c r="NHV1878" s="23"/>
      <c r="NHW1878" s="23"/>
      <c r="NHX1878" s="23"/>
      <c r="NHY1878" s="23"/>
      <c r="NHZ1878" s="23"/>
      <c r="NIA1878" s="23"/>
      <c r="NIB1878" s="23"/>
      <c r="NIC1878" s="23"/>
      <c r="NID1878" s="23"/>
      <c r="NIE1878" s="23"/>
      <c r="NIF1878" s="23"/>
      <c r="NIG1878" s="23"/>
      <c r="NIH1878" s="23"/>
      <c r="NII1878" s="23"/>
      <c r="NIJ1878" s="23"/>
      <c r="NIK1878" s="23"/>
      <c r="NIL1878" s="23"/>
      <c r="NIM1878" s="23"/>
      <c r="NIN1878" s="23"/>
      <c r="NIO1878" s="23"/>
      <c r="NIP1878" s="23"/>
      <c r="NIQ1878" s="23"/>
      <c r="NIR1878" s="23"/>
      <c r="NIS1878" s="23"/>
      <c r="NIT1878" s="23"/>
      <c r="NIU1878" s="23"/>
      <c r="NIV1878" s="23"/>
      <c r="NIW1878" s="23"/>
      <c r="NIX1878" s="23"/>
      <c r="NIY1878" s="23"/>
      <c r="NIZ1878" s="23"/>
      <c r="NJA1878" s="23"/>
      <c r="NJB1878" s="23"/>
      <c r="NJC1878" s="23"/>
      <c r="NJD1878" s="23"/>
      <c r="NJE1878" s="23"/>
      <c r="NJF1878" s="23"/>
      <c r="NJG1878" s="23"/>
      <c r="NJH1878" s="23"/>
      <c r="NJI1878" s="23"/>
      <c r="NJJ1878" s="23"/>
      <c r="NJK1878" s="23"/>
      <c r="NJL1878" s="23"/>
      <c r="NJM1878" s="23"/>
      <c r="NJN1878" s="23"/>
      <c r="NJO1878" s="23"/>
      <c r="NJP1878" s="23"/>
      <c r="NJQ1878" s="23"/>
      <c r="NJR1878" s="23"/>
      <c r="NJS1878" s="23"/>
      <c r="NJT1878" s="23"/>
      <c r="NJU1878" s="23"/>
      <c r="NJV1878" s="23"/>
      <c r="NJW1878" s="23"/>
      <c r="NJX1878" s="23"/>
      <c r="NJY1878" s="23"/>
      <c r="NJZ1878" s="23"/>
      <c r="NKA1878" s="23"/>
      <c r="NKB1878" s="23"/>
      <c r="NKC1878" s="23"/>
      <c r="NKD1878" s="23"/>
      <c r="NKE1878" s="23"/>
      <c r="NKF1878" s="23"/>
      <c r="NKG1878" s="23"/>
      <c r="NKH1878" s="23"/>
      <c r="NKI1878" s="23"/>
      <c r="NKJ1878" s="23"/>
      <c r="NKK1878" s="23"/>
      <c r="NKL1878" s="23"/>
      <c r="NKM1878" s="23"/>
      <c r="NKN1878" s="23"/>
      <c r="NKO1878" s="23"/>
      <c r="NKP1878" s="23"/>
      <c r="NKQ1878" s="23"/>
      <c r="NKR1878" s="23"/>
      <c r="NKS1878" s="23"/>
      <c r="NKT1878" s="23"/>
      <c r="NKU1878" s="23"/>
      <c r="NKV1878" s="23"/>
      <c r="NKW1878" s="23"/>
      <c r="NKX1878" s="23"/>
      <c r="NKY1878" s="23"/>
      <c r="NKZ1878" s="23"/>
      <c r="NLA1878" s="23"/>
      <c r="NLB1878" s="23"/>
      <c r="NLC1878" s="23"/>
      <c r="NLD1878" s="23"/>
      <c r="NLE1878" s="23"/>
      <c r="NLF1878" s="23"/>
      <c r="NLG1878" s="23"/>
      <c r="NLH1878" s="23"/>
      <c r="NLI1878" s="23"/>
      <c r="NLJ1878" s="23"/>
      <c r="NLK1878" s="23"/>
      <c r="NLL1878" s="23"/>
      <c r="NLM1878" s="23"/>
      <c r="NLN1878" s="23"/>
      <c r="NLO1878" s="23"/>
      <c r="NLP1878" s="23"/>
      <c r="NLQ1878" s="23"/>
      <c r="NLR1878" s="23"/>
      <c r="NLS1878" s="23"/>
      <c r="NLT1878" s="23"/>
      <c r="NLU1878" s="23"/>
      <c r="NLV1878" s="23"/>
      <c r="NLW1878" s="23"/>
      <c r="NLX1878" s="23"/>
      <c r="NLY1878" s="23"/>
      <c r="NLZ1878" s="23"/>
      <c r="NMA1878" s="23"/>
      <c r="NMB1878" s="23"/>
      <c r="NMC1878" s="23"/>
      <c r="NMD1878" s="23"/>
      <c r="NME1878" s="23"/>
      <c r="NMF1878" s="23"/>
      <c r="NMG1878" s="23"/>
      <c r="NMH1878" s="23"/>
      <c r="NMI1878" s="23"/>
      <c r="NMJ1878" s="23"/>
      <c r="NMK1878" s="23"/>
      <c r="NML1878" s="23"/>
      <c r="NMM1878" s="23"/>
      <c r="NMN1878" s="23"/>
      <c r="NMO1878" s="23"/>
      <c r="NMP1878" s="23"/>
      <c r="NMQ1878" s="23"/>
      <c r="NMR1878" s="23"/>
      <c r="NMS1878" s="23"/>
      <c r="NMT1878" s="23"/>
      <c r="NMU1878" s="23"/>
      <c r="NMV1878" s="23"/>
      <c r="NMW1878" s="23"/>
      <c r="NMX1878" s="23"/>
      <c r="NMY1878" s="23"/>
      <c r="NMZ1878" s="23"/>
      <c r="NNA1878" s="23"/>
      <c r="NNB1878" s="23"/>
      <c r="NNC1878" s="23"/>
      <c r="NND1878" s="23"/>
      <c r="NNE1878" s="23"/>
      <c r="NNF1878" s="23"/>
      <c r="NNG1878" s="23"/>
      <c r="NNH1878" s="23"/>
      <c r="NNI1878" s="23"/>
      <c r="NNJ1878" s="23"/>
      <c r="NNK1878" s="23"/>
      <c r="NNL1878" s="23"/>
      <c r="NNM1878" s="23"/>
      <c r="NNN1878" s="23"/>
      <c r="NNO1878" s="23"/>
      <c r="NNP1878" s="23"/>
      <c r="NNQ1878" s="23"/>
      <c r="NNR1878" s="23"/>
      <c r="NNS1878" s="23"/>
      <c r="NNT1878" s="23"/>
      <c r="NNU1878" s="23"/>
      <c r="NNV1878" s="23"/>
      <c r="NNW1878" s="23"/>
      <c r="NNX1878" s="23"/>
      <c r="NNY1878" s="23"/>
      <c r="NNZ1878" s="23"/>
      <c r="NOA1878" s="23"/>
      <c r="NOB1878" s="23"/>
      <c r="NOC1878" s="23"/>
      <c r="NOD1878" s="23"/>
      <c r="NOE1878" s="23"/>
      <c r="NOF1878" s="23"/>
      <c r="NOG1878" s="23"/>
      <c r="NOH1878" s="23"/>
      <c r="NOI1878" s="23"/>
      <c r="NOJ1878" s="23"/>
      <c r="NOK1878" s="23"/>
      <c r="NOL1878" s="23"/>
      <c r="NOM1878" s="23"/>
      <c r="NON1878" s="23"/>
      <c r="NOO1878" s="23"/>
      <c r="NOP1878" s="23"/>
      <c r="NOQ1878" s="23"/>
      <c r="NOR1878" s="23"/>
      <c r="NOS1878" s="23"/>
      <c r="NOT1878" s="23"/>
      <c r="NOU1878" s="23"/>
      <c r="NOV1878" s="23"/>
      <c r="NOW1878" s="23"/>
      <c r="NOX1878" s="23"/>
      <c r="NOY1878" s="23"/>
      <c r="NOZ1878" s="23"/>
      <c r="NPA1878" s="23"/>
      <c r="NPB1878" s="23"/>
      <c r="NPC1878" s="23"/>
      <c r="NPD1878" s="23"/>
      <c r="NPE1878" s="23"/>
      <c r="NPF1878" s="23"/>
      <c r="NPG1878" s="23"/>
      <c r="NPH1878" s="23"/>
      <c r="NPI1878" s="23"/>
      <c r="NPJ1878" s="23"/>
      <c r="NPK1878" s="23"/>
      <c r="NPL1878" s="23"/>
      <c r="NPM1878" s="23"/>
      <c r="NPN1878" s="23"/>
      <c r="NPO1878" s="23"/>
      <c r="NPP1878" s="23"/>
      <c r="NPQ1878" s="23"/>
      <c r="NPR1878" s="23"/>
      <c r="NPS1878" s="23"/>
      <c r="NPT1878" s="23"/>
      <c r="NPU1878" s="23"/>
      <c r="NPV1878" s="23"/>
      <c r="NPW1878" s="23"/>
      <c r="NPX1878" s="23"/>
      <c r="NPY1878" s="23"/>
      <c r="NPZ1878" s="23"/>
      <c r="NQA1878" s="23"/>
      <c r="NQB1878" s="23"/>
      <c r="NQC1878" s="23"/>
      <c r="NQD1878" s="23"/>
      <c r="NQE1878" s="23"/>
      <c r="NQF1878" s="23"/>
      <c r="NQG1878" s="23"/>
      <c r="NQH1878" s="23"/>
      <c r="NQI1878" s="23"/>
      <c r="NQJ1878" s="23"/>
      <c r="NQK1878" s="23"/>
      <c r="NQL1878" s="23"/>
      <c r="NQM1878" s="23"/>
      <c r="NQN1878" s="23"/>
      <c r="NQO1878" s="23"/>
      <c r="NQP1878" s="23"/>
      <c r="NQQ1878" s="23"/>
      <c r="NQR1878" s="23"/>
      <c r="NQS1878" s="23"/>
      <c r="NQT1878" s="23"/>
      <c r="NQU1878" s="23"/>
      <c r="NQV1878" s="23"/>
      <c r="NQW1878" s="23"/>
      <c r="NQX1878" s="23"/>
      <c r="NQY1878" s="23"/>
      <c r="NQZ1878" s="23"/>
      <c r="NRA1878" s="23"/>
      <c r="NRB1878" s="23"/>
      <c r="NRC1878" s="23"/>
      <c r="NRD1878" s="23"/>
      <c r="NRE1878" s="23"/>
      <c r="NRF1878" s="23"/>
      <c r="NRG1878" s="23"/>
      <c r="NRH1878" s="23"/>
      <c r="NRI1878" s="23"/>
      <c r="NRJ1878" s="23"/>
      <c r="NRK1878" s="23"/>
      <c r="NRL1878" s="23"/>
      <c r="NRM1878" s="23"/>
      <c r="NRN1878" s="23"/>
      <c r="NRO1878" s="23"/>
      <c r="NRP1878" s="23"/>
      <c r="NRQ1878" s="23"/>
      <c r="NRR1878" s="23"/>
      <c r="NRS1878" s="23"/>
      <c r="NRT1878" s="23"/>
      <c r="NRU1878" s="23"/>
      <c r="NRV1878" s="23"/>
      <c r="NRW1878" s="23"/>
      <c r="NRX1878" s="23"/>
      <c r="NRY1878" s="23"/>
      <c r="NRZ1878" s="23"/>
      <c r="NSA1878" s="23"/>
      <c r="NSB1878" s="23"/>
      <c r="NSC1878" s="23"/>
      <c r="NSD1878" s="23"/>
      <c r="NSE1878" s="23"/>
      <c r="NSF1878" s="23"/>
      <c r="NSG1878" s="23"/>
      <c r="NSH1878" s="23"/>
      <c r="NSI1878" s="23"/>
      <c r="NSJ1878" s="23"/>
      <c r="NSK1878" s="23"/>
      <c r="NSL1878" s="23"/>
      <c r="NSM1878" s="23"/>
      <c r="NSN1878" s="23"/>
      <c r="NSO1878" s="23"/>
      <c r="NSP1878" s="23"/>
      <c r="NSQ1878" s="23"/>
      <c r="NSR1878" s="23"/>
      <c r="NSS1878" s="23"/>
      <c r="NST1878" s="23"/>
      <c r="NSU1878" s="23"/>
      <c r="NSV1878" s="23"/>
      <c r="NSW1878" s="23"/>
      <c r="NSX1878" s="23"/>
      <c r="NSY1878" s="23"/>
      <c r="NSZ1878" s="23"/>
      <c r="NTA1878" s="23"/>
      <c r="NTB1878" s="23"/>
      <c r="NTC1878" s="23"/>
      <c r="NTD1878" s="23"/>
      <c r="NTE1878" s="23"/>
      <c r="NTF1878" s="23"/>
      <c r="NTG1878" s="23"/>
      <c r="NTH1878" s="23"/>
      <c r="NTI1878" s="23"/>
      <c r="NTJ1878" s="23"/>
      <c r="NTK1878" s="23"/>
      <c r="NTL1878" s="23"/>
      <c r="NTM1878" s="23"/>
      <c r="NTN1878" s="23"/>
      <c r="NTO1878" s="23"/>
      <c r="NTP1878" s="23"/>
      <c r="NTQ1878" s="23"/>
      <c r="NTR1878" s="23"/>
      <c r="NTS1878" s="23"/>
      <c r="NTT1878" s="23"/>
      <c r="NTU1878" s="23"/>
      <c r="NTV1878" s="23"/>
      <c r="NTW1878" s="23"/>
      <c r="NTX1878" s="23"/>
      <c r="NTY1878" s="23"/>
      <c r="NTZ1878" s="23"/>
      <c r="NUA1878" s="23"/>
      <c r="NUB1878" s="23"/>
      <c r="NUC1878" s="23"/>
      <c r="NUD1878" s="23"/>
      <c r="NUE1878" s="23"/>
      <c r="NUF1878" s="23"/>
      <c r="NUG1878" s="23"/>
      <c r="NUH1878" s="23"/>
      <c r="NUI1878" s="23"/>
      <c r="NUJ1878" s="23"/>
      <c r="NUK1878" s="23"/>
      <c r="NUL1878" s="23"/>
      <c r="NUM1878" s="23"/>
      <c r="NUN1878" s="23"/>
      <c r="NUO1878" s="23"/>
      <c r="NUP1878" s="23"/>
      <c r="NUQ1878" s="23"/>
      <c r="NUR1878" s="23"/>
      <c r="NUS1878" s="23"/>
      <c r="NUT1878" s="23"/>
      <c r="NUU1878" s="23"/>
      <c r="NUV1878" s="23"/>
      <c r="NUW1878" s="23"/>
      <c r="NUX1878" s="23"/>
      <c r="NUY1878" s="23"/>
      <c r="NUZ1878" s="23"/>
      <c r="NVA1878" s="23"/>
      <c r="NVB1878" s="23"/>
      <c r="NVC1878" s="23"/>
      <c r="NVD1878" s="23"/>
      <c r="NVE1878" s="23"/>
      <c r="NVF1878" s="23"/>
      <c r="NVG1878" s="23"/>
      <c r="NVH1878" s="23"/>
      <c r="NVI1878" s="23"/>
      <c r="NVJ1878" s="23"/>
      <c r="NVK1878" s="23"/>
      <c r="NVL1878" s="23"/>
      <c r="NVM1878" s="23"/>
      <c r="NVN1878" s="23"/>
      <c r="NVO1878" s="23"/>
      <c r="NVP1878" s="23"/>
      <c r="NVQ1878" s="23"/>
      <c r="NVR1878" s="23"/>
      <c r="NVS1878" s="23"/>
      <c r="NVT1878" s="23"/>
      <c r="NVU1878" s="23"/>
      <c r="NVV1878" s="23"/>
      <c r="NVW1878" s="23"/>
      <c r="NVX1878" s="23"/>
      <c r="NVY1878" s="23"/>
      <c r="NVZ1878" s="23"/>
      <c r="NWA1878" s="23"/>
      <c r="NWB1878" s="23"/>
      <c r="NWC1878" s="23"/>
      <c r="NWD1878" s="23"/>
      <c r="NWE1878" s="23"/>
      <c r="NWF1878" s="23"/>
      <c r="NWG1878" s="23"/>
      <c r="NWH1878" s="23"/>
      <c r="NWI1878" s="23"/>
      <c r="NWJ1878" s="23"/>
      <c r="NWK1878" s="23"/>
      <c r="NWL1878" s="23"/>
      <c r="NWM1878" s="23"/>
      <c r="NWN1878" s="23"/>
      <c r="NWO1878" s="23"/>
      <c r="NWP1878" s="23"/>
      <c r="NWQ1878" s="23"/>
      <c r="NWR1878" s="23"/>
      <c r="NWS1878" s="23"/>
      <c r="NWT1878" s="23"/>
      <c r="NWU1878" s="23"/>
      <c r="NWV1878" s="23"/>
      <c r="NWW1878" s="23"/>
      <c r="NWX1878" s="23"/>
      <c r="NWY1878" s="23"/>
      <c r="NWZ1878" s="23"/>
      <c r="NXA1878" s="23"/>
      <c r="NXB1878" s="23"/>
      <c r="NXC1878" s="23"/>
      <c r="NXD1878" s="23"/>
      <c r="NXE1878" s="23"/>
      <c r="NXF1878" s="23"/>
      <c r="NXG1878" s="23"/>
      <c r="NXH1878" s="23"/>
      <c r="NXI1878" s="23"/>
      <c r="NXJ1878" s="23"/>
      <c r="NXK1878" s="23"/>
      <c r="NXL1878" s="23"/>
      <c r="NXM1878" s="23"/>
      <c r="NXN1878" s="23"/>
      <c r="NXO1878" s="23"/>
      <c r="NXP1878" s="23"/>
      <c r="NXQ1878" s="23"/>
      <c r="NXR1878" s="23"/>
      <c r="NXS1878" s="23"/>
      <c r="NXT1878" s="23"/>
      <c r="NXU1878" s="23"/>
      <c r="NXV1878" s="23"/>
      <c r="NXW1878" s="23"/>
      <c r="NXX1878" s="23"/>
      <c r="NXY1878" s="23"/>
      <c r="NXZ1878" s="23"/>
      <c r="NYA1878" s="23"/>
      <c r="NYB1878" s="23"/>
      <c r="NYC1878" s="23"/>
      <c r="NYD1878" s="23"/>
      <c r="NYE1878" s="23"/>
      <c r="NYF1878" s="23"/>
      <c r="NYG1878" s="23"/>
      <c r="NYH1878" s="23"/>
      <c r="NYI1878" s="23"/>
      <c r="NYJ1878" s="23"/>
      <c r="NYK1878" s="23"/>
      <c r="NYL1878" s="23"/>
      <c r="NYM1878" s="23"/>
      <c r="NYN1878" s="23"/>
      <c r="NYO1878" s="23"/>
      <c r="NYP1878" s="23"/>
      <c r="NYQ1878" s="23"/>
      <c r="NYR1878" s="23"/>
      <c r="NYS1878" s="23"/>
      <c r="NYT1878" s="23"/>
      <c r="NYU1878" s="23"/>
      <c r="NYV1878" s="23"/>
      <c r="NYW1878" s="23"/>
      <c r="NYX1878" s="23"/>
      <c r="NYY1878" s="23"/>
      <c r="NYZ1878" s="23"/>
      <c r="NZA1878" s="23"/>
      <c r="NZB1878" s="23"/>
      <c r="NZC1878" s="23"/>
      <c r="NZD1878" s="23"/>
      <c r="NZE1878" s="23"/>
      <c r="NZF1878" s="23"/>
      <c r="NZG1878" s="23"/>
      <c r="NZH1878" s="23"/>
      <c r="NZI1878" s="23"/>
      <c r="NZJ1878" s="23"/>
      <c r="NZK1878" s="23"/>
      <c r="NZL1878" s="23"/>
      <c r="NZM1878" s="23"/>
      <c r="NZN1878" s="23"/>
      <c r="NZO1878" s="23"/>
      <c r="NZP1878" s="23"/>
      <c r="NZQ1878" s="23"/>
      <c r="NZR1878" s="23"/>
      <c r="NZS1878" s="23"/>
      <c r="NZT1878" s="23"/>
      <c r="NZU1878" s="23"/>
      <c r="NZV1878" s="23"/>
      <c r="NZW1878" s="23"/>
      <c r="NZX1878" s="23"/>
      <c r="NZY1878" s="23"/>
      <c r="NZZ1878" s="23"/>
      <c r="OAA1878" s="23"/>
      <c r="OAB1878" s="23"/>
      <c r="OAC1878" s="23"/>
      <c r="OAD1878" s="23"/>
      <c r="OAE1878" s="23"/>
      <c r="OAF1878" s="23"/>
      <c r="OAG1878" s="23"/>
      <c r="OAH1878" s="23"/>
      <c r="OAI1878" s="23"/>
      <c r="OAJ1878" s="23"/>
      <c r="OAK1878" s="23"/>
      <c r="OAL1878" s="23"/>
      <c r="OAM1878" s="23"/>
      <c r="OAN1878" s="23"/>
      <c r="OAO1878" s="23"/>
      <c r="OAP1878" s="23"/>
      <c r="OAQ1878" s="23"/>
      <c r="OAR1878" s="23"/>
      <c r="OAS1878" s="23"/>
      <c r="OAT1878" s="23"/>
      <c r="OAU1878" s="23"/>
      <c r="OAV1878" s="23"/>
      <c r="OAW1878" s="23"/>
      <c r="OAX1878" s="23"/>
      <c r="OAY1878" s="23"/>
      <c r="OAZ1878" s="23"/>
      <c r="OBA1878" s="23"/>
      <c r="OBB1878" s="23"/>
      <c r="OBC1878" s="23"/>
      <c r="OBD1878" s="23"/>
      <c r="OBE1878" s="23"/>
      <c r="OBF1878" s="23"/>
      <c r="OBG1878" s="23"/>
      <c r="OBH1878" s="23"/>
      <c r="OBI1878" s="23"/>
      <c r="OBJ1878" s="23"/>
      <c r="OBK1878" s="23"/>
      <c r="OBL1878" s="23"/>
      <c r="OBM1878" s="23"/>
      <c r="OBN1878" s="23"/>
      <c r="OBO1878" s="23"/>
      <c r="OBP1878" s="23"/>
      <c r="OBQ1878" s="23"/>
      <c r="OBR1878" s="23"/>
      <c r="OBS1878" s="23"/>
      <c r="OBT1878" s="23"/>
      <c r="OBU1878" s="23"/>
      <c r="OBV1878" s="23"/>
      <c r="OBW1878" s="23"/>
      <c r="OBX1878" s="23"/>
      <c r="OBY1878" s="23"/>
      <c r="OBZ1878" s="23"/>
      <c r="OCA1878" s="23"/>
      <c r="OCB1878" s="23"/>
      <c r="OCC1878" s="23"/>
      <c r="OCD1878" s="23"/>
      <c r="OCE1878" s="23"/>
      <c r="OCF1878" s="23"/>
      <c r="OCG1878" s="23"/>
      <c r="OCH1878" s="23"/>
      <c r="OCI1878" s="23"/>
      <c r="OCJ1878" s="23"/>
      <c r="OCK1878" s="23"/>
      <c r="OCL1878" s="23"/>
      <c r="OCM1878" s="23"/>
      <c r="OCN1878" s="23"/>
      <c r="OCO1878" s="23"/>
      <c r="OCP1878" s="23"/>
      <c r="OCQ1878" s="23"/>
      <c r="OCR1878" s="23"/>
      <c r="OCS1878" s="23"/>
      <c r="OCT1878" s="23"/>
      <c r="OCU1878" s="23"/>
      <c r="OCV1878" s="23"/>
      <c r="OCW1878" s="23"/>
      <c r="OCX1878" s="23"/>
      <c r="OCY1878" s="23"/>
      <c r="OCZ1878" s="23"/>
      <c r="ODA1878" s="23"/>
      <c r="ODB1878" s="23"/>
      <c r="ODC1878" s="23"/>
      <c r="ODD1878" s="23"/>
      <c r="ODE1878" s="23"/>
      <c r="ODF1878" s="23"/>
      <c r="ODG1878" s="23"/>
      <c r="ODH1878" s="23"/>
      <c r="ODI1878" s="23"/>
      <c r="ODJ1878" s="23"/>
      <c r="ODK1878" s="23"/>
      <c r="ODL1878" s="23"/>
      <c r="ODM1878" s="23"/>
      <c r="ODN1878" s="23"/>
      <c r="ODO1878" s="23"/>
      <c r="ODP1878" s="23"/>
      <c r="ODQ1878" s="23"/>
      <c r="ODR1878" s="23"/>
      <c r="ODS1878" s="23"/>
      <c r="ODT1878" s="23"/>
      <c r="ODU1878" s="23"/>
      <c r="ODV1878" s="23"/>
      <c r="ODW1878" s="23"/>
      <c r="ODX1878" s="23"/>
      <c r="ODY1878" s="23"/>
      <c r="ODZ1878" s="23"/>
      <c r="OEA1878" s="23"/>
      <c r="OEB1878" s="23"/>
      <c r="OEC1878" s="23"/>
      <c r="OED1878" s="23"/>
      <c r="OEE1878" s="23"/>
      <c r="OEF1878" s="23"/>
      <c r="OEG1878" s="23"/>
      <c r="OEH1878" s="23"/>
      <c r="OEI1878" s="23"/>
      <c r="OEJ1878" s="23"/>
      <c r="OEK1878" s="23"/>
      <c r="OEL1878" s="23"/>
      <c r="OEM1878" s="23"/>
      <c r="OEN1878" s="23"/>
      <c r="OEO1878" s="23"/>
      <c r="OEP1878" s="23"/>
      <c r="OEQ1878" s="23"/>
      <c r="OER1878" s="23"/>
      <c r="OES1878" s="23"/>
      <c r="OET1878" s="23"/>
      <c r="OEU1878" s="23"/>
      <c r="OEV1878" s="23"/>
      <c r="OEW1878" s="23"/>
      <c r="OEX1878" s="23"/>
      <c r="OEY1878" s="23"/>
      <c r="OEZ1878" s="23"/>
      <c r="OFA1878" s="23"/>
      <c r="OFB1878" s="23"/>
      <c r="OFC1878" s="23"/>
      <c r="OFD1878" s="23"/>
      <c r="OFE1878" s="23"/>
      <c r="OFF1878" s="23"/>
      <c r="OFG1878" s="23"/>
      <c r="OFH1878" s="23"/>
      <c r="OFI1878" s="23"/>
      <c r="OFJ1878" s="23"/>
      <c r="OFK1878" s="23"/>
      <c r="OFL1878" s="23"/>
      <c r="OFM1878" s="23"/>
      <c r="OFN1878" s="23"/>
      <c r="OFO1878" s="23"/>
      <c r="OFP1878" s="23"/>
      <c r="OFQ1878" s="23"/>
      <c r="OFR1878" s="23"/>
      <c r="OFS1878" s="23"/>
      <c r="OFT1878" s="23"/>
      <c r="OFU1878" s="23"/>
      <c r="OFV1878" s="23"/>
      <c r="OFW1878" s="23"/>
      <c r="OFX1878" s="23"/>
      <c r="OFY1878" s="23"/>
      <c r="OFZ1878" s="23"/>
      <c r="OGA1878" s="23"/>
      <c r="OGB1878" s="23"/>
      <c r="OGC1878" s="23"/>
      <c r="OGD1878" s="23"/>
      <c r="OGE1878" s="23"/>
      <c r="OGF1878" s="23"/>
      <c r="OGG1878" s="23"/>
      <c r="OGH1878" s="23"/>
      <c r="OGI1878" s="23"/>
      <c r="OGJ1878" s="23"/>
      <c r="OGK1878" s="23"/>
      <c r="OGL1878" s="23"/>
      <c r="OGM1878" s="23"/>
      <c r="OGN1878" s="23"/>
      <c r="OGO1878" s="23"/>
      <c r="OGP1878" s="23"/>
      <c r="OGQ1878" s="23"/>
      <c r="OGR1878" s="23"/>
      <c r="OGS1878" s="23"/>
      <c r="OGT1878" s="23"/>
      <c r="OGU1878" s="23"/>
      <c r="OGV1878" s="23"/>
      <c r="OGW1878" s="23"/>
      <c r="OGX1878" s="23"/>
      <c r="OGY1878" s="23"/>
      <c r="OGZ1878" s="23"/>
      <c r="OHA1878" s="23"/>
      <c r="OHB1878" s="23"/>
      <c r="OHC1878" s="23"/>
      <c r="OHD1878" s="23"/>
      <c r="OHE1878" s="23"/>
      <c r="OHF1878" s="23"/>
      <c r="OHG1878" s="23"/>
      <c r="OHH1878" s="23"/>
      <c r="OHI1878" s="23"/>
      <c r="OHJ1878" s="23"/>
      <c r="OHK1878" s="23"/>
      <c r="OHL1878" s="23"/>
      <c r="OHM1878" s="23"/>
      <c r="OHN1878" s="23"/>
      <c r="OHO1878" s="23"/>
      <c r="OHP1878" s="23"/>
      <c r="OHQ1878" s="23"/>
      <c r="OHR1878" s="23"/>
      <c r="OHS1878" s="23"/>
      <c r="OHT1878" s="23"/>
      <c r="OHU1878" s="23"/>
      <c r="OHV1878" s="23"/>
      <c r="OHW1878" s="23"/>
      <c r="OHX1878" s="23"/>
      <c r="OHY1878" s="23"/>
      <c r="OHZ1878" s="23"/>
      <c r="OIA1878" s="23"/>
      <c r="OIB1878" s="23"/>
      <c r="OIC1878" s="23"/>
      <c r="OID1878" s="23"/>
      <c r="OIE1878" s="23"/>
      <c r="OIF1878" s="23"/>
      <c r="OIG1878" s="23"/>
      <c r="OIH1878" s="23"/>
      <c r="OII1878" s="23"/>
      <c r="OIJ1878" s="23"/>
      <c r="OIK1878" s="23"/>
      <c r="OIL1878" s="23"/>
      <c r="OIM1878" s="23"/>
      <c r="OIN1878" s="23"/>
      <c r="OIO1878" s="23"/>
      <c r="OIP1878" s="23"/>
      <c r="OIQ1878" s="23"/>
      <c r="OIR1878" s="23"/>
      <c r="OIS1878" s="23"/>
      <c r="OIT1878" s="23"/>
      <c r="OIU1878" s="23"/>
      <c r="OIV1878" s="23"/>
      <c r="OIW1878" s="23"/>
      <c r="OIX1878" s="23"/>
      <c r="OIY1878" s="23"/>
      <c r="OIZ1878" s="23"/>
      <c r="OJA1878" s="23"/>
      <c r="OJB1878" s="23"/>
      <c r="OJC1878" s="23"/>
      <c r="OJD1878" s="23"/>
      <c r="OJE1878" s="23"/>
      <c r="OJF1878" s="23"/>
      <c r="OJG1878" s="23"/>
      <c r="OJH1878" s="23"/>
      <c r="OJI1878" s="23"/>
      <c r="OJJ1878" s="23"/>
      <c r="OJK1878" s="23"/>
      <c r="OJL1878" s="23"/>
      <c r="OJM1878" s="23"/>
      <c r="OJN1878" s="23"/>
      <c r="OJO1878" s="23"/>
      <c r="OJP1878" s="23"/>
      <c r="OJQ1878" s="23"/>
      <c r="OJR1878" s="23"/>
      <c r="OJS1878" s="23"/>
      <c r="OJT1878" s="23"/>
      <c r="OJU1878" s="23"/>
      <c r="OJV1878" s="23"/>
      <c r="OJW1878" s="23"/>
      <c r="OJX1878" s="23"/>
      <c r="OJY1878" s="23"/>
      <c r="OJZ1878" s="23"/>
      <c r="OKA1878" s="23"/>
      <c r="OKB1878" s="23"/>
      <c r="OKC1878" s="23"/>
      <c r="OKD1878" s="23"/>
      <c r="OKE1878" s="23"/>
      <c r="OKF1878" s="23"/>
      <c r="OKG1878" s="23"/>
      <c r="OKH1878" s="23"/>
      <c r="OKI1878" s="23"/>
      <c r="OKJ1878" s="23"/>
      <c r="OKK1878" s="23"/>
      <c r="OKL1878" s="23"/>
      <c r="OKM1878" s="23"/>
      <c r="OKN1878" s="23"/>
      <c r="OKO1878" s="23"/>
      <c r="OKP1878" s="23"/>
      <c r="OKQ1878" s="23"/>
      <c r="OKR1878" s="23"/>
      <c r="OKS1878" s="23"/>
      <c r="OKT1878" s="23"/>
      <c r="OKU1878" s="23"/>
      <c r="OKV1878" s="23"/>
      <c r="OKW1878" s="23"/>
      <c r="OKX1878" s="23"/>
      <c r="OKY1878" s="23"/>
      <c r="OKZ1878" s="23"/>
      <c r="OLA1878" s="23"/>
      <c r="OLB1878" s="23"/>
      <c r="OLC1878" s="23"/>
      <c r="OLD1878" s="23"/>
      <c r="OLE1878" s="23"/>
      <c r="OLF1878" s="23"/>
      <c r="OLG1878" s="23"/>
      <c r="OLH1878" s="23"/>
      <c r="OLI1878" s="23"/>
      <c r="OLJ1878" s="23"/>
      <c r="OLK1878" s="23"/>
      <c r="OLL1878" s="23"/>
      <c r="OLM1878" s="23"/>
      <c r="OLN1878" s="23"/>
      <c r="OLO1878" s="23"/>
      <c r="OLP1878" s="23"/>
      <c r="OLQ1878" s="23"/>
      <c r="OLR1878" s="23"/>
      <c r="OLS1878" s="23"/>
      <c r="OLT1878" s="23"/>
      <c r="OLU1878" s="23"/>
      <c r="OLV1878" s="23"/>
      <c r="OLW1878" s="23"/>
      <c r="OLX1878" s="23"/>
      <c r="OLY1878" s="23"/>
      <c r="OLZ1878" s="23"/>
      <c r="OMA1878" s="23"/>
      <c r="OMB1878" s="23"/>
      <c r="OMC1878" s="23"/>
      <c r="OMD1878" s="23"/>
      <c r="OME1878" s="23"/>
      <c r="OMF1878" s="23"/>
      <c r="OMG1878" s="23"/>
      <c r="OMH1878" s="23"/>
      <c r="OMI1878" s="23"/>
      <c r="OMJ1878" s="23"/>
      <c r="OMK1878" s="23"/>
      <c r="OML1878" s="23"/>
      <c r="OMM1878" s="23"/>
      <c r="OMN1878" s="23"/>
      <c r="OMO1878" s="23"/>
      <c r="OMP1878" s="23"/>
      <c r="OMQ1878" s="23"/>
      <c r="OMR1878" s="23"/>
      <c r="OMS1878" s="23"/>
      <c r="OMT1878" s="23"/>
      <c r="OMU1878" s="23"/>
      <c r="OMV1878" s="23"/>
      <c r="OMW1878" s="23"/>
      <c r="OMX1878" s="23"/>
      <c r="OMY1878" s="23"/>
      <c r="OMZ1878" s="23"/>
      <c r="ONA1878" s="23"/>
      <c r="ONB1878" s="23"/>
      <c r="ONC1878" s="23"/>
      <c r="OND1878" s="23"/>
      <c r="ONE1878" s="23"/>
      <c r="ONF1878" s="23"/>
      <c r="ONG1878" s="23"/>
      <c r="ONH1878" s="23"/>
      <c r="ONI1878" s="23"/>
      <c r="ONJ1878" s="23"/>
      <c r="ONK1878" s="23"/>
      <c r="ONL1878" s="23"/>
      <c r="ONM1878" s="23"/>
      <c r="ONN1878" s="23"/>
      <c r="ONO1878" s="23"/>
      <c r="ONP1878" s="23"/>
      <c r="ONQ1878" s="23"/>
      <c r="ONR1878" s="23"/>
      <c r="ONS1878" s="23"/>
      <c r="ONT1878" s="23"/>
      <c r="ONU1878" s="23"/>
      <c r="ONV1878" s="23"/>
      <c r="ONW1878" s="23"/>
      <c r="ONX1878" s="23"/>
      <c r="ONY1878" s="23"/>
      <c r="ONZ1878" s="23"/>
      <c r="OOA1878" s="23"/>
      <c r="OOB1878" s="23"/>
      <c r="OOC1878" s="23"/>
      <c r="OOD1878" s="23"/>
      <c r="OOE1878" s="23"/>
      <c r="OOF1878" s="23"/>
      <c r="OOG1878" s="23"/>
      <c r="OOH1878" s="23"/>
      <c r="OOI1878" s="23"/>
      <c r="OOJ1878" s="23"/>
      <c r="OOK1878" s="23"/>
      <c r="OOL1878" s="23"/>
      <c r="OOM1878" s="23"/>
      <c r="OON1878" s="23"/>
      <c r="OOO1878" s="23"/>
      <c r="OOP1878" s="23"/>
      <c r="OOQ1878" s="23"/>
      <c r="OOR1878" s="23"/>
      <c r="OOS1878" s="23"/>
      <c r="OOT1878" s="23"/>
      <c r="OOU1878" s="23"/>
      <c r="OOV1878" s="23"/>
      <c r="OOW1878" s="23"/>
      <c r="OOX1878" s="23"/>
      <c r="OOY1878" s="23"/>
      <c r="OOZ1878" s="23"/>
      <c r="OPA1878" s="23"/>
      <c r="OPB1878" s="23"/>
      <c r="OPC1878" s="23"/>
      <c r="OPD1878" s="23"/>
      <c r="OPE1878" s="23"/>
      <c r="OPF1878" s="23"/>
      <c r="OPG1878" s="23"/>
      <c r="OPH1878" s="23"/>
      <c r="OPI1878" s="23"/>
      <c r="OPJ1878" s="23"/>
      <c r="OPK1878" s="23"/>
      <c r="OPL1878" s="23"/>
      <c r="OPM1878" s="23"/>
      <c r="OPN1878" s="23"/>
      <c r="OPO1878" s="23"/>
      <c r="OPP1878" s="23"/>
      <c r="OPQ1878" s="23"/>
      <c r="OPR1878" s="23"/>
      <c r="OPS1878" s="23"/>
      <c r="OPT1878" s="23"/>
      <c r="OPU1878" s="23"/>
      <c r="OPV1878" s="23"/>
      <c r="OPW1878" s="23"/>
      <c r="OPX1878" s="23"/>
      <c r="OPY1878" s="23"/>
      <c r="OPZ1878" s="23"/>
      <c r="OQA1878" s="23"/>
      <c r="OQB1878" s="23"/>
      <c r="OQC1878" s="23"/>
      <c r="OQD1878" s="23"/>
      <c r="OQE1878" s="23"/>
      <c r="OQF1878" s="23"/>
      <c r="OQG1878" s="23"/>
      <c r="OQH1878" s="23"/>
      <c r="OQI1878" s="23"/>
      <c r="OQJ1878" s="23"/>
      <c r="OQK1878" s="23"/>
      <c r="OQL1878" s="23"/>
      <c r="OQM1878" s="23"/>
      <c r="OQN1878" s="23"/>
      <c r="OQO1878" s="23"/>
      <c r="OQP1878" s="23"/>
      <c r="OQQ1878" s="23"/>
      <c r="OQR1878" s="23"/>
      <c r="OQS1878" s="23"/>
      <c r="OQT1878" s="23"/>
      <c r="OQU1878" s="23"/>
      <c r="OQV1878" s="23"/>
      <c r="OQW1878" s="23"/>
      <c r="OQX1878" s="23"/>
      <c r="OQY1878" s="23"/>
      <c r="OQZ1878" s="23"/>
      <c r="ORA1878" s="23"/>
      <c r="ORB1878" s="23"/>
      <c r="ORC1878" s="23"/>
      <c r="ORD1878" s="23"/>
      <c r="ORE1878" s="23"/>
      <c r="ORF1878" s="23"/>
      <c r="ORG1878" s="23"/>
      <c r="ORH1878" s="23"/>
      <c r="ORI1878" s="23"/>
      <c r="ORJ1878" s="23"/>
      <c r="ORK1878" s="23"/>
      <c r="ORL1878" s="23"/>
      <c r="ORM1878" s="23"/>
      <c r="ORN1878" s="23"/>
      <c r="ORO1878" s="23"/>
      <c r="ORP1878" s="23"/>
      <c r="ORQ1878" s="23"/>
      <c r="ORR1878" s="23"/>
      <c r="ORS1878" s="23"/>
      <c r="ORT1878" s="23"/>
      <c r="ORU1878" s="23"/>
      <c r="ORV1878" s="23"/>
      <c r="ORW1878" s="23"/>
      <c r="ORX1878" s="23"/>
      <c r="ORY1878" s="23"/>
      <c r="ORZ1878" s="23"/>
      <c r="OSA1878" s="23"/>
      <c r="OSB1878" s="23"/>
      <c r="OSC1878" s="23"/>
      <c r="OSD1878" s="23"/>
      <c r="OSE1878" s="23"/>
      <c r="OSF1878" s="23"/>
      <c r="OSG1878" s="23"/>
      <c r="OSH1878" s="23"/>
      <c r="OSI1878" s="23"/>
      <c r="OSJ1878" s="23"/>
      <c r="OSK1878" s="23"/>
      <c r="OSL1878" s="23"/>
      <c r="OSM1878" s="23"/>
      <c r="OSN1878" s="23"/>
      <c r="OSO1878" s="23"/>
      <c r="OSP1878" s="23"/>
      <c r="OSQ1878" s="23"/>
      <c r="OSR1878" s="23"/>
      <c r="OSS1878" s="23"/>
      <c r="OST1878" s="23"/>
      <c r="OSU1878" s="23"/>
      <c r="OSV1878" s="23"/>
      <c r="OSW1878" s="23"/>
      <c r="OSX1878" s="23"/>
      <c r="OSY1878" s="23"/>
      <c r="OSZ1878" s="23"/>
      <c r="OTA1878" s="23"/>
      <c r="OTB1878" s="23"/>
      <c r="OTC1878" s="23"/>
      <c r="OTD1878" s="23"/>
      <c r="OTE1878" s="23"/>
      <c r="OTF1878" s="23"/>
      <c r="OTG1878" s="23"/>
      <c r="OTH1878" s="23"/>
      <c r="OTI1878" s="23"/>
      <c r="OTJ1878" s="23"/>
      <c r="OTK1878" s="23"/>
      <c r="OTL1878" s="23"/>
      <c r="OTM1878" s="23"/>
      <c r="OTN1878" s="23"/>
      <c r="OTO1878" s="23"/>
      <c r="OTP1878" s="23"/>
      <c r="OTQ1878" s="23"/>
      <c r="OTR1878" s="23"/>
      <c r="OTS1878" s="23"/>
      <c r="OTT1878" s="23"/>
      <c r="OTU1878" s="23"/>
      <c r="OTV1878" s="23"/>
      <c r="OTW1878" s="23"/>
      <c r="OTX1878" s="23"/>
      <c r="OTY1878" s="23"/>
      <c r="OTZ1878" s="23"/>
      <c r="OUA1878" s="23"/>
      <c r="OUB1878" s="23"/>
      <c r="OUC1878" s="23"/>
      <c r="OUD1878" s="23"/>
      <c r="OUE1878" s="23"/>
      <c r="OUF1878" s="23"/>
      <c r="OUG1878" s="23"/>
      <c r="OUH1878" s="23"/>
      <c r="OUI1878" s="23"/>
      <c r="OUJ1878" s="23"/>
      <c r="OUK1878" s="23"/>
      <c r="OUL1878" s="23"/>
      <c r="OUM1878" s="23"/>
      <c r="OUN1878" s="23"/>
      <c r="OUO1878" s="23"/>
      <c r="OUP1878" s="23"/>
      <c r="OUQ1878" s="23"/>
      <c r="OUR1878" s="23"/>
      <c r="OUS1878" s="23"/>
      <c r="OUT1878" s="23"/>
      <c r="OUU1878" s="23"/>
      <c r="OUV1878" s="23"/>
      <c r="OUW1878" s="23"/>
      <c r="OUX1878" s="23"/>
      <c r="OUY1878" s="23"/>
      <c r="OUZ1878" s="23"/>
      <c r="OVA1878" s="23"/>
      <c r="OVB1878" s="23"/>
      <c r="OVC1878" s="23"/>
      <c r="OVD1878" s="23"/>
      <c r="OVE1878" s="23"/>
      <c r="OVF1878" s="23"/>
      <c r="OVG1878" s="23"/>
      <c r="OVH1878" s="23"/>
      <c r="OVI1878" s="23"/>
      <c r="OVJ1878" s="23"/>
      <c r="OVK1878" s="23"/>
      <c r="OVL1878" s="23"/>
      <c r="OVM1878" s="23"/>
      <c r="OVN1878" s="23"/>
      <c r="OVO1878" s="23"/>
      <c r="OVP1878" s="23"/>
      <c r="OVQ1878" s="23"/>
      <c r="OVR1878" s="23"/>
      <c r="OVS1878" s="23"/>
      <c r="OVT1878" s="23"/>
      <c r="OVU1878" s="23"/>
      <c r="OVV1878" s="23"/>
      <c r="OVW1878" s="23"/>
      <c r="OVX1878" s="23"/>
      <c r="OVY1878" s="23"/>
      <c r="OVZ1878" s="23"/>
      <c r="OWA1878" s="23"/>
      <c r="OWB1878" s="23"/>
      <c r="OWC1878" s="23"/>
      <c r="OWD1878" s="23"/>
      <c r="OWE1878" s="23"/>
      <c r="OWF1878" s="23"/>
      <c r="OWG1878" s="23"/>
      <c r="OWH1878" s="23"/>
      <c r="OWI1878" s="23"/>
      <c r="OWJ1878" s="23"/>
      <c r="OWK1878" s="23"/>
      <c r="OWL1878" s="23"/>
      <c r="OWM1878" s="23"/>
      <c r="OWN1878" s="23"/>
      <c r="OWO1878" s="23"/>
      <c r="OWP1878" s="23"/>
      <c r="OWQ1878" s="23"/>
      <c r="OWR1878" s="23"/>
      <c r="OWS1878" s="23"/>
      <c r="OWT1878" s="23"/>
      <c r="OWU1878" s="23"/>
      <c r="OWV1878" s="23"/>
      <c r="OWW1878" s="23"/>
      <c r="OWX1878" s="23"/>
      <c r="OWY1878" s="23"/>
      <c r="OWZ1878" s="23"/>
      <c r="OXA1878" s="23"/>
      <c r="OXB1878" s="23"/>
      <c r="OXC1878" s="23"/>
      <c r="OXD1878" s="23"/>
      <c r="OXE1878" s="23"/>
      <c r="OXF1878" s="23"/>
      <c r="OXG1878" s="23"/>
      <c r="OXH1878" s="23"/>
      <c r="OXI1878" s="23"/>
      <c r="OXJ1878" s="23"/>
      <c r="OXK1878" s="23"/>
      <c r="OXL1878" s="23"/>
      <c r="OXM1878" s="23"/>
      <c r="OXN1878" s="23"/>
      <c r="OXO1878" s="23"/>
      <c r="OXP1878" s="23"/>
      <c r="OXQ1878" s="23"/>
      <c r="OXR1878" s="23"/>
      <c r="OXS1878" s="23"/>
      <c r="OXT1878" s="23"/>
      <c r="OXU1878" s="23"/>
      <c r="OXV1878" s="23"/>
      <c r="OXW1878" s="23"/>
      <c r="OXX1878" s="23"/>
      <c r="OXY1878" s="23"/>
      <c r="OXZ1878" s="23"/>
      <c r="OYA1878" s="23"/>
      <c r="OYB1878" s="23"/>
      <c r="OYC1878" s="23"/>
      <c r="OYD1878" s="23"/>
      <c r="OYE1878" s="23"/>
      <c r="OYF1878" s="23"/>
      <c r="OYG1878" s="23"/>
      <c r="OYH1878" s="23"/>
      <c r="OYI1878" s="23"/>
      <c r="OYJ1878" s="23"/>
      <c r="OYK1878" s="23"/>
      <c r="OYL1878" s="23"/>
      <c r="OYM1878" s="23"/>
      <c r="OYN1878" s="23"/>
      <c r="OYO1878" s="23"/>
      <c r="OYP1878" s="23"/>
      <c r="OYQ1878" s="23"/>
      <c r="OYR1878" s="23"/>
      <c r="OYS1878" s="23"/>
      <c r="OYT1878" s="23"/>
      <c r="OYU1878" s="23"/>
      <c r="OYV1878" s="23"/>
      <c r="OYW1878" s="23"/>
      <c r="OYX1878" s="23"/>
      <c r="OYY1878" s="23"/>
      <c r="OYZ1878" s="23"/>
      <c r="OZA1878" s="23"/>
      <c r="OZB1878" s="23"/>
      <c r="OZC1878" s="23"/>
      <c r="OZD1878" s="23"/>
      <c r="OZE1878" s="23"/>
      <c r="OZF1878" s="23"/>
      <c r="OZG1878" s="23"/>
      <c r="OZH1878" s="23"/>
      <c r="OZI1878" s="23"/>
      <c r="OZJ1878" s="23"/>
      <c r="OZK1878" s="23"/>
      <c r="OZL1878" s="23"/>
      <c r="OZM1878" s="23"/>
      <c r="OZN1878" s="23"/>
      <c r="OZO1878" s="23"/>
      <c r="OZP1878" s="23"/>
      <c r="OZQ1878" s="23"/>
      <c r="OZR1878" s="23"/>
      <c r="OZS1878" s="23"/>
      <c r="OZT1878" s="23"/>
      <c r="OZU1878" s="23"/>
      <c r="OZV1878" s="23"/>
      <c r="OZW1878" s="23"/>
      <c r="OZX1878" s="23"/>
      <c r="OZY1878" s="23"/>
      <c r="OZZ1878" s="23"/>
      <c r="PAA1878" s="23"/>
      <c r="PAB1878" s="23"/>
      <c r="PAC1878" s="23"/>
      <c r="PAD1878" s="23"/>
      <c r="PAE1878" s="23"/>
      <c r="PAF1878" s="23"/>
      <c r="PAG1878" s="23"/>
      <c r="PAH1878" s="23"/>
      <c r="PAI1878" s="23"/>
      <c r="PAJ1878" s="23"/>
      <c r="PAK1878" s="23"/>
      <c r="PAL1878" s="23"/>
      <c r="PAM1878" s="23"/>
      <c r="PAN1878" s="23"/>
      <c r="PAO1878" s="23"/>
      <c r="PAP1878" s="23"/>
      <c r="PAQ1878" s="23"/>
      <c r="PAR1878" s="23"/>
      <c r="PAS1878" s="23"/>
      <c r="PAT1878" s="23"/>
      <c r="PAU1878" s="23"/>
      <c r="PAV1878" s="23"/>
      <c r="PAW1878" s="23"/>
      <c r="PAX1878" s="23"/>
      <c r="PAY1878" s="23"/>
      <c r="PAZ1878" s="23"/>
      <c r="PBA1878" s="23"/>
      <c r="PBB1878" s="23"/>
      <c r="PBC1878" s="23"/>
      <c r="PBD1878" s="23"/>
      <c r="PBE1878" s="23"/>
      <c r="PBF1878" s="23"/>
      <c r="PBG1878" s="23"/>
      <c r="PBH1878" s="23"/>
      <c r="PBI1878" s="23"/>
      <c r="PBJ1878" s="23"/>
      <c r="PBK1878" s="23"/>
      <c r="PBL1878" s="23"/>
      <c r="PBM1878" s="23"/>
      <c r="PBN1878" s="23"/>
      <c r="PBO1878" s="23"/>
      <c r="PBP1878" s="23"/>
      <c r="PBQ1878" s="23"/>
      <c r="PBR1878" s="23"/>
      <c r="PBS1878" s="23"/>
      <c r="PBT1878" s="23"/>
      <c r="PBU1878" s="23"/>
      <c r="PBV1878" s="23"/>
      <c r="PBW1878" s="23"/>
      <c r="PBX1878" s="23"/>
      <c r="PBY1878" s="23"/>
      <c r="PBZ1878" s="23"/>
      <c r="PCA1878" s="23"/>
      <c r="PCB1878" s="23"/>
      <c r="PCC1878" s="23"/>
      <c r="PCD1878" s="23"/>
      <c r="PCE1878" s="23"/>
      <c r="PCF1878" s="23"/>
      <c r="PCG1878" s="23"/>
      <c r="PCH1878" s="23"/>
      <c r="PCI1878" s="23"/>
      <c r="PCJ1878" s="23"/>
      <c r="PCK1878" s="23"/>
      <c r="PCL1878" s="23"/>
      <c r="PCM1878" s="23"/>
      <c r="PCN1878" s="23"/>
      <c r="PCO1878" s="23"/>
      <c r="PCP1878" s="23"/>
      <c r="PCQ1878" s="23"/>
      <c r="PCR1878" s="23"/>
      <c r="PCS1878" s="23"/>
      <c r="PCT1878" s="23"/>
      <c r="PCU1878" s="23"/>
      <c r="PCV1878" s="23"/>
      <c r="PCW1878" s="23"/>
      <c r="PCX1878" s="23"/>
      <c r="PCY1878" s="23"/>
      <c r="PCZ1878" s="23"/>
      <c r="PDA1878" s="23"/>
      <c r="PDB1878" s="23"/>
      <c r="PDC1878" s="23"/>
      <c r="PDD1878" s="23"/>
      <c r="PDE1878" s="23"/>
      <c r="PDF1878" s="23"/>
      <c r="PDG1878" s="23"/>
      <c r="PDH1878" s="23"/>
      <c r="PDI1878" s="23"/>
      <c r="PDJ1878" s="23"/>
      <c r="PDK1878" s="23"/>
      <c r="PDL1878" s="23"/>
      <c r="PDM1878" s="23"/>
      <c r="PDN1878" s="23"/>
      <c r="PDO1878" s="23"/>
      <c r="PDP1878" s="23"/>
      <c r="PDQ1878" s="23"/>
      <c r="PDR1878" s="23"/>
      <c r="PDS1878" s="23"/>
      <c r="PDT1878" s="23"/>
      <c r="PDU1878" s="23"/>
      <c r="PDV1878" s="23"/>
      <c r="PDW1878" s="23"/>
      <c r="PDX1878" s="23"/>
      <c r="PDY1878" s="23"/>
      <c r="PDZ1878" s="23"/>
      <c r="PEA1878" s="23"/>
      <c r="PEB1878" s="23"/>
      <c r="PEC1878" s="23"/>
      <c r="PED1878" s="23"/>
      <c r="PEE1878" s="23"/>
      <c r="PEF1878" s="23"/>
      <c r="PEG1878" s="23"/>
      <c r="PEH1878" s="23"/>
      <c r="PEI1878" s="23"/>
      <c r="PEJ1878" s="23"/>
      <c r="PEK1878" s="23"/>
      <c r="PEL1878" s="23"/>
      <c r="PEM1878" s="23"/>
      <c r="PEN1878" s="23"/>
      <c r="PEO1878" s="23"/>
      <c r="PEP1878" s="23"/>
      <c r="PEQ1878" s="23"/>
      <c r="PER1878" s="23"/>
      <c r="PES1878" s="23"/>
      <c r="PET1878" s="23"/>
      <c r="PEU1878" s="23"/>
      <c r="PEV1878" s="23"/>
      <c r="PEW1878" s="23"/>
      <c r="PEX1878" s="23"/>
      <c r="PEY1878" s="23"/>
      <c r="PEZ1878" s="23"/>
      <c r="PFA1878" s="23"/>
      <c r="PFB1878" s="23"/>
      <c r="PFC1878" s="23"/>
      <c r="PFD1878" s="23"/>
      <c r="PFE1878" s="23"/>
      <c r="PFF1878" s="23"/>
      <c r="PFG1878" s="23"/>
      <c r="PFH1878" s="23"/>
      <c r="PFI1878" s="23"/>
      <c r="PFJ1878" s="23"/>
      <c r="PFK1878" s="23"/>
      <c r="PFL1878" s="23"/>
      <c r="PFM1878" s="23"/>
      <c r="PFN1878" s="23"/>
      <c r="PFO1878" s="23"/>
      <c r="PFP1878" s="23"/>
      <c r="PFQ1878" s="23"/>
      <c r="PFR1878" s="23"/>
      <c r="PFS1878" s="23"/>
      <c r="PFT1878" s="23"/>
      <c r="PFU1878" s="23"/>
      <c r="PFV1878" s="23"/>
      <c r="PFW1878" s="23"/>
      <c r="PFX1878" s="23"/>
      <c r="PFY1878" s="23"/>
      <c r="PFZ1878" s="23"/>
      <c r="PGA1878" s="23"/>
      <c r="PGB1878" s="23"/>
      <c r="PGC1878" s="23"/>
      <c r="PGD1878" s="23"/>
      <c r="PGE1878" s="23"/>
      <c r="PGF1878" s="23"/>
      <c r="PGG1878" s="23"/>
      <c r="PGH1878" s="23"/>
      <c r="PGI1878" s="23"/>
      <c r="PGJ1878" s="23"/>
      <c r="PGK1878" s="23"/>
      <c r="PGL1878" s="23"/>
      <c r="PGM1878" s="23"/>
      <c r="PGN1878" s="23"/>
      <c r="PGO1878" s="23"/>
      <c r="PGP1878" s="23"/>
      <c r="PGQ1878" s="23"/>
      <c r="PGR1878" s="23"/>
      <c r="PGS1878" s="23"/>
      <c r="PGT1878" s="23"/>
      <c r="PGU1878" s="23"/>
      <c r="PGV1878" s="23"/>
      <c r="PGW1878" s="23"/>
      <c r="PGX1878" s="23"/>
      <c r="PGY1878" s="23"/>
      <c r="PGZ1878" s="23"/>
      <c r="PHA1878" s="23"/>
      <c r="PHB1878" s="23"/>
      <c r="PHC1878" s="23"/>
      <c r="PHD1878" s="23"/>
      <c r="PHE1878" s="23"/>
      <c r="PHF1878" s="23"/>
      <c r="PHG1878" s="23"/>
      <c r="PHH1878" s="23"/>
      <c r="PHI1878" s="23"/>
      <c r="PHJ1878" s="23"/>
      <c r="PHK1878" s="23"/>
      <c r="PHL1878" s="23"/>
      <c r="PHM1878" s="23"/>
      <c r="PHN1878" s="23"/>
      <c r="PHO1878" s="23"/>
      <c r="PHP1878" s="23"/>
      <c r="PHQ1878" s="23"/>
      <c r="PHR1878" s="23"/>
      <c r="PHS1878" s="23"/>
      <c r="PHT1878" s="23"/>
      <c r="PHU1878" s="23"/>
      <c r="PHV1878" s="23"/>
      <c r="PHW1878" s="23"/>
      <c r="PHX1878" s="23"/>
      <c r="PHY1878" s="23"/>
      <c r="PHZ1878" s="23"/>
      <c r="PIA1878" s="23"/>
      <c r="PIB1878" s="23"/>
      <c r="PIC1878" s="23"/>
      <c r="PID1878" s="23"/>
      <c r="PIE1878" s="23"/>
      <c r="PIF1878" s="23"/>
      <c r="PIG1878" s="23"/>
      <c r="PIH1878" s="23"/>
      <c r="PII1878" s="23"/>
      <c r="PIJ1878" s="23"/>
      <c r="PIK1878" s="23"/>
      <c r="PIL1878" s="23"/>
      <c r="PIM1878" s="23"/>
      <c r="PIN1878" s="23"/>
      <c r="PIO1878" s="23"/>
      <c r="PIP1878" s="23"/>
      <c r="PIQ1878" s="23"/>
      <c r="PIR1878" s="23"/>
      <c r="PIS1878" s="23"/>
      <c r="PIT1878" s="23"/>
      <c r="PIU1878" s="23"/>
      <c r="PIV1878" s="23"/>
      <c r="PIW1878" s="23"/>
      <c r="PIX1878" s="23"/>
      <c r="PIY1878" s="23"/>
      <c r="PIZ1878" s="23"/>
      <c r="PJA1878" s="23"/>
      <c r="PJB1878" s="23"/>
      <c r="PJC1878" s="23"/>
      <c r="PJD1878" s="23"/>
      <c r="PJE1878" s="23"/>
      <c r="PJF1878" s="23"/>
      <c r="PJG1878" s="23"/>
      <c r="PJH1878" s="23"/>
      <c r="PJI1878" s="23"/>
      <c r="PJJ1878" s="23"/>
      <c r="PJK1878" s="23"/>
      <c r="PJL1878" s="23"/>
      <c r="PJM1878" s="23"/>
      <c r="PJN1878" s="23"/>
      <c r="PJO1878" s="23"/>
      <c r="PJP1878" s="23"/>
      <c r="PJQ1878" s="23"/>
      <c r="PJR1878" s="23"/>
      <c r="PJS1878" s="23"/>
      <c r="PJT1878" s="23"/>
      <c r="PJU1878" s="23"/>
      <c r="PJV1878" s="23"/>
      <c r="PJW1878" s="23"/>
      <c r="PJX1878" s="23"/>
      <c r="PJY1878" s="23"/>
      <c r="PJZ1878" s="23"/>
      <c r="PKA1878" s="23"/>
      <c r="PKB1878" s="23"/>
      <c r="PKC1878" s="23"/>
      <c r="PKD1878" s="23"/>
      <c r="PKE1878" s="23"/>
      <c r="PKF1878" s="23"/>
      <c r="PKG1878" s="23"/>
      <c r="PKH1878" s="23"/>
      <c r="PKI1878" s="23"/>
      <c r="PKJ1878" s="23"/>
      <c r="PKK1878" s="23"/>
      <c r="PKL1878" s="23"/>
      <c r="PKM1878" s="23"/>
      <c r="PKN1878" s="23"/>
      <c r="PKO1878" s="23"/>
      <c r="PKP1878" s="23"/>
      <c r="PKQ1878" s="23"/>
      <c r="PKR1878" s="23"/>
      <c r="PKS1878" s="23"/>
      <c r="PKT1878" s="23"/>
      <c r="PKU1878" s="23"/>
      <c r="PKV1878" s="23"/>
      <c r="PKW1878" s="23"/>
      <c r="PKX1878" s="23"/>
      <c r="PKY1878" s="23"/>
      <c r="PKZ1878" s="23"/>
      <c r="PLA1878" s="23"/>
      <c r="PLB1878" s="23"/>
      <c r="PLC1878" s="23"/>
      <c r="PLD1878" s="23"/>
      <c r="PLE1878" s="23"/>
      <c r="PLF1878" s="23"/>
      <c r="PLG1878" s="23"/>
      <c r="PLH1878" s="23"/>
      <c r="PLI1878" s="23"/>
      <c r="PLJ1878" s="23"/>
      <c r="PLK1878" s="23"/>
      <c r="PLL1878" s="23"/>
      <c r="PLM1878" s="23"/>
      <c r="PLN1878" s="23"/>
      <c r="PLO1878" s="23"/>
      <c r="PLP1878" s="23"/>
      <c r="PLQ1878" s="23"/>
      <c r="PLR1878" s="23"/>
      <c r="PLS1878" s="23"/>
      <c r="PLT1878" s="23"/>
      <c r="PLU1878" s="23"/>
      <c r="PLV1878" s="23"/>
      <c r="PLW1878" s="23"/>
      <c r="PLX1878" s="23"/>
      <c r="PLY1878" s="23"/>
      <c r="PLZ1878" s="23"/>
      <c r="PMA1878" s="23"/>
      <c r="PMB1878" s="23"/>
      <c r="PMC1878" s="23"/>
      <c r="PMD1878" s="23"/>
      <c r="PME1878" s="23"/>
      <c r="PMF1878" s="23"/>
      <c r="PMG1878" s="23"/>
      <c r="PMH1878" s="23"/>
      <c r="PMI1878" s="23"/>
      <c r="PMJ1878" s="23"/>
      <c r="PMK1878" s="23"/>
      <c r="PML1878" s="23"/>
      <c r="PMM1878" s="23"/>
      <c r="PMN1878" s="23"/>
      <c r="PMO1878" s="23"/>
      <c r="PMP1878" s="23"/>
      <c r="PMQ1878" s="23"/>
      <c r="PMR1878" s="23"/>
      <c r="PMS1878" s="23"/>
      <c r="PMT1878" s="23"/>
      <c r="PMU1878" s="23"/>
      <c r="PMV1878" s="23"/>
      <c r="PMW1878" s="23"/>
      <c r="PMX1878" s="23"/>
      <c r="PMY1878" s="23"/>
      <c r="PMZ1878" s="23"/>
      <c r="PNA1878" s="23"/>
      <c r="PNB1878" s="23"/>
      <c r="PNC1878" s="23"/>
      <c r="PND1878" s="23"/>
      <c r="PNE1878" s="23"/>
      <c r="PNF1878" s="23"/>
      <c r="PNG1878" s="23"/>
      <c r="PNH1878" s="23"/>
      <c r="PNI1878" s="23"/>
      <c r="PNJ1878" s="23"/>
      <c r="PNK1878" s="23"/>
      <c r="PNL1878" s="23"/>
      <c r="PNM1878" s="23"/>
      <c r="PNN1878" s="23"/>
      <c r="PNO1878" s="23"/>
      <c r="PNP1878" s="23"/>
      <c r="PNQ1878" s="23"/>
      <c r="PNR1878" s="23"/>
      <c r="PNS1878" s="23"/>
      <c r="PNT1878" s="23"/>
      <c r="PNU1878" s="23"/>
      <c r="PNV1878" s="23"/>
      <c r="PNW1878" s="23"/>
      <c r="PNX1878" s="23"/>
      <c r="PNY1878" s="23"/>
      <c r="PNZ1878" s="23"/>
      <c r="POA1878" s="23"/>
      <c r="POB1878" s="23"/>
      <c r="POC1878" s="23"/>
      <c r="POD1878" s="23"/>
      <c r="POE1878" s="23"/>
      <c r="POF1878" s="23"/>
      <c r="POG1878" s="23"/>
      <c r="POH1878" s="23"/>
      <c r="POI1878" s="23"/>
      <c r="POJ1878" s="23"/>
      <c r="POK1878" s="23"/>
      <c r="POL1878" s="23"/>
      <c r="POM1878" s="23"/>
      <c r="PON1878" s="23"/>
      <c r="POO1878" s="23"/>
      <c r="POP1878" s="23"/>
      <c r="POQ1878" s="23"/>
      <c r="POR1878" s="23"/>
      <c r="POS1878" s="23"/>
      <c r="POT1878" s="23"/>
      <c r="POU1878" s="23"/>
      <c r="POV1878" s="23"/>
      <c r="POW1878" s="23"/>
      <c r="POX1878" s="23"/>
      <c r="POY1878" s="23"/>
      <c r="POZ1878" s="23"/>
      <c r="PPA1878" s="23"/>
      <c r="PPB1878" s="23"/>
      <c r="PPC1878" s="23"/>
      <c r="PPD1878" s="23"/>
      <c r="PPE1878" s="23"/>
      <c r="PPF1878" s="23"/>
      <c r="PPG1878" s="23"/>
      <c r="PPH1878" s="23"/>
      <c r="PPI1878" s="23"/>
      <c r="PPJ1878" s="23"/>
      <c r="PPK1878" s="23"/>
      <c r="PPL1878" s="23"/>
      <c r="PPM1878" s="23"/>
      <c r="PPN1878" s="23"/>
      <c r="PPO1878" s="23"/>
      <c r="PPP1878" s="23"/>
      <c r="PPQ1878" s="23"/>
      <c r="PPR1878" s="23"/>
      <c r="PPS1878" s="23"/>
      <c r="PPT1878" s="23"/>
      <c r="PPU1878" s="23"/>
      <c r="PPV1878" s="23"/>
      <c r="PPW1878" s="23"/>
      <c r="PPX1878" s="23"/>
      <c r="PPY1878" s="23"/>
      <c r="PPZ1878" s="23"/>
      <c r="PQA1878" s="23"/>
      <c r="PQB1878" s="23"/>
      <c r="PQC1878" s="23"/>
      <c r="PQD1878" s="23"/>
      <c r="PQE1878" s="23"/>
      <c r="PQF1878" s="23"/>
      <c r="PQG1878" s="23"/>
      <c r="PQH1878" s="23"/>
      <c r="PQI1878" s="23"/>
      <c r="PQJ1878" s="23"/>
      <c r="PQK1878" s="23"/>
      <c r="PQL1878" s="23"/>
      <c r="PQM1878" s="23"/>
      <c r="PQN1878" s="23"/>
      <c r="PQO1878" s="23"/>
      <c r="PQP1878" s="23"/>
      <c r="PQQ1878" s="23"/>
      <c r="PQR1878" s="23"/>
      <c r="PQS1878" s="23"/>
      <c r="PQT1878" s="23"/>
      <c r="PQU1878" s="23"/>
      <c r="PQV1878" s="23"/>
      <c r="PQW1878" s="23"/>
      <c r="PQX1878" s="23"/>
      <c r="PQY1878" s="23"/>
      <c r="PQZ1878" s="23"/>
      <c r="PRA1878" s="23"/>
      <c r="PRB1878" s="23"/>
      <c r="PRC1878" s="23"/>
      <c r="PRD1878" s="23"/>
      <c r="PRE1878" s="23"/>
      <c r="PRF1878" s="23"/>
      <c r="PRG1878" s="23"/>
      <c r="PRH1878" s="23"/>
      <c r="PRI1878" s="23"/>
      <c r="PRJ1878" s="23"/>
      <c r="PRK1878" s="23"/>
      <c r="PRL1878" s="23"/>
      <c r="PRM1878" s="23"/>
      <c r="PRN1878" s="23"/>
      <c r="PRO1878" s="23"/>
      <c r="PRP1878" s="23"/>
      <c r="PRQ1878" s="23"/>
      <c r="PRR1878" s="23"/>
      <c r="PRS1878" s="23"/>
      <c r="PRT1878" s="23"/>
      <c r="PRU1878" s="23"/>
      <c r="PRV1878" s="23"/>
      <c r="PRW1878" s="23"/>
      <c r="PRX1878" s="23"/>
      <c r="PRY1878" s="23"/>
      <c r="PRZ1878" s="23"/>
      <c r="PSA1878" s="23"/>
      <c r="PSB1878" s="23"/>
      <c r="PSC1878" s="23"/>
      <c r="PSD1878" s="23"/>
      <c r="PSE1878" s="23"/>
      <c r="PSF1878" s="23"/>
      <c r="PSG1878" s="23"/>
      <c r="PSH1878" s="23"/>
      <c r="PSI1878" s="23"/>
      <c r="PSJ1878" s="23"/>
      <c r="PSK1878" s="23"/>
      <c r="PSL1878" s="23"/>
      <c r="PSM1878" s="23"/>
      <c r="PSN1878" s="23"/>
      <c r="PSO1878" s="23"/>
      <c r="PSP1878" s="23"/>
      <c r="PSQ1878" s="23"/>
      <c r="PSR1878" s="23"/>
      <c r="PSS1878" s="23"/>
      <c r="PST1878" s="23"/>
      <c r="PSU1878" s="23"/>
      <c r="PSV1878" s="23"/>
      <c r="PSW1878" s="23"/>
      <c r="PSX1878" s="23"/>
      <c r="PSY1878" s="23"/>
      <c r="PSZ1878" s="23"/>
      <c r="PTA1878" s="23"/>
      <c r="PTB1878" s="23"/>
      <c r="PTC1878" s="23"/>
      <c r="PTD1878" s="23"/>
      <c r="PTE1878" s="23"/>
      <c r="PTF1878" s="23"/>
      <c r="PTG1878" s="23"/>
      <c r="PTH1878" s="23"/>
      <c r="PTI1878" s="23"/>
      <c r="PTJ1878" s="23"/>
      <c r="PTK1878" s="23"/>
      <c r="PTL1878" s="23"/>
      <c r="PTM1878" s="23"/>
      <c r="PTN1878" s="23"/>
      <c r="PTO1878" s="23"/>
      <c r="PTP1878" s="23"/>
      <c r="PTQ1878" s="23"/>
      <c r="PTR1878" s="23"/>
      <c r="PTS1878" s="23"/>
      <c r="PTT1878" s="23"/>
      <c r="PTU1878" s="23"/>
      <c r="PTV1878" s="23"/>
      <c r="PTW1878" s="23"/>
      <c r="PTX1878" s="23"/>
      <c r="PTY1878" s="23"/>
      <c r="PTZ1878" s="23"/>
      <c r="PUA1878" s="23"/>
      <c r="PUB1878" s="23"/>
      <c r="PUC1878" s="23"/>
      <c r="PUD1878" s="23"/>
      <c r="PUE1878" s="23"/>
      <c r="PUF1878" s="23"/>
      <c r="PUG1878" s="23"/>
      <c r="PUH1878" s="23"/>
      <c r="PUI1878" s="23"/>
      <c r="PUJ1878" s="23"/>
      <c r="PUK1878" s="23"/>
      <c r="PUL1878" s="23"/>
      <c r="PUM1878" s="23"/>
      <c r="PUN1878" s="23"/>
      <c r="PUO1878" s="23"/>
      <c r="PUP1878" s="23"/>
      <c r="PUQ1878" s="23"/>
      <c r="PUR1878" s="23"/>
      <c r="PUS1878" s="23"/>
      <c r="PUT1878" s="23"/>
      <c r="PUU1878" s="23"/>
      <c r="PUV1878" s="23"/>
      <c r="PUW1878" s="23"/>
      <c r="PUX1878" s="23"/>
      <c r="PUY1878" s="23"/>
      <c r="PUZ1878" s="23"/>
      <c r="PVA1878" s="23"/>
      <c r="PVB1878" s="23"/>
      <c r="PVC1878" s="23"/>
      <c r="PVD1878" s="23"/>
      <c r="PVE1878" s="23"/>
      <c r="PVF1878" s="23"/>
      <c r="PVG1878" s="23"/>
      <c r="PVH1878" s="23"/>
      <c r="PVI1878" s="23"/>
      <c r="PVJ1878" s="23"/>
      <c r="PVK1878" s="23"/>
      <c r="PVL1878" s="23"/>
      <c r="PVM1878" s="23"/>
      <c r="PVN1878" s="23"/>
      <c r="PVO1878" s="23"/>
      <c r="PVP1878" s="23"/>
      <c r="PVQ1878" s="23"/>
      <c r="PVR1878" s="23"/>
      <c r="PVS1878" s="23"/>
      <c r="PVT1878" s="23"/>
      <c r="PVU1878" s="23"/>
      <c r="PVV1878" s="23"/>
      <c r="PVW1878" s="23"/>
      <c r="PVX1878" s="23"/>
      <c r="PVY1878" s="23"/>
      <c r="PVZ1878" s="23"/>
      <c r="PWA1878" s="23"/>
      <c r="PWB1878" s="23"/>
      <c r="PWC1878" s="23"/>
      <c r="PWD1878" s="23"/>
      <c r="PWE1878" s="23"/>
      <c r="PWF1878" s="23"/>
      <c r="PWG1878" s="23"/>
      <c r="PWH1878" s="23"/>
      <c r="PWI1878" s="23"/>
      <c r="PWJ1878" s="23"/>
      <c r="PWK1878" s="23"/>
      <c r="PWL1878" s="23"/>
      <c r="PWM1878" s="23"/>
      <c r="PWN1878" s="23"/>
      <c r="PWO1878" s="23"/>
      <c r="PWP1878" s="23"/>
      <c r="PWQ1878" s="23"/>
      <c r="PWR1878" s="23"/>
      <c r="PWS1878" s="23"/>
      <c r="PWT1878" s="23"/>
      <c r="PWU1878" s="23"/>
      <c r="PWV1878" s="23"/>
      <c r="PWW1878" s="23"/>
      <c r="PWX1878" s="23"/>
      <c r="PWY1878" s="23"/>
      <c r="PWZ1878" s="23"/>
      <c r="PXA1878" s="23"/>
      <c r="PXB1878" s="23"/>
      <c r="PXC1878" s="23"/>
      <c r="PXD1878" s="23"/>
      <c r="PXE1878" s="23"/>
      <c r="PXF1878" s="23"/>
      <c r="PXG1878" s="23"/>
      <c r="PXH1878" s="23"/>
      <c r="PXI1878" s="23"/>
      <c r="PXJ1878" s="23"/>
      <c r="PXK1878" s="23"/>
      <c r="PXL1878" s="23"/>
      <c r="PXM1878" s="23"/>
      <c r="PXN1878" s="23"/>
      <c r="PXO1878" s="23"/>
      <c r="PXP1878" s="23"/>
      <c r="PXQ1878" s="23"/>
      <c r="PXR1878" s="23"/>
      <c r="PXS1878" s="23"/>
      <c r="PXT1878" s="23"/>
      <c r="PXU1878" s="23"/>
      <c r="PXV1878" s="23"/>
      <c r="PXW1878" s="23"/>
      <c r="PXX1878" s="23"/>
      <c r="PXY1878" s="23"/>
      <c r="PXZ1878" s="23"/>
      <c r="PYA1878" s="23"/>
      <c r="PYB1878" s="23"/>
      <c r="PYC1878" s="23"/>
      <c r="PYD1878" s="23"/>
      <c r="PYE1878" s="23"/>
      <c r="PYF1878" s="23"/>
      <c r="PYG1878" s="23"/>
      <c r="PYH1878" s="23"/>
      <c r="PYI1878" s="23"/>
      <c r="PYJ1878" s="23"/>
      <c r="PYK1878" s="23"/>
      <c r="PYL1878" s="23"/>
      <c r="PYM1878" s="23"/>
      <c r="PYN1878" s="23"/>
      <c r="PYO1878" s="23"/>
      <c r="PYP1878" s="23"/>
      <c r="PYQ1878" s="23"/>
      <c r="PYR1878" s="23"/>
      <c r="PYS1878" s="23"/>
      <c r="PYT1878" s="23"/>
      <c r="PYU1878" s="23"/>
      <c r="PYV1878" s="23"/>
      <c r="PYW1878" s="23"/>
      <c r="PYX1878" s="23"/>
      <c r="PYY1878" s="23"/>
      <c r="PYZ1878" s="23"/>
      <c r="PZA1878" s="23"/>
      <c r="PZB1878" s="23"/>
      <c r="PZC1878" s="23"/>
      <c r="PZD1878" s="23"/>
      <c r="PZE1878" s="23"/>
      <c r="PZF1878" s="23"/>
      <c r="PZG1878" s="23"/>
      <c r="PZH1878" s="23"/>
      <c r="PZI1878" s="23"/>
      <c r="PZJ1878" s="23"/>
      <c r="PZK1878" s="23"/>
      <c r="PZL1878" s="23"/>
      <c r="PZM1878" s="23"/>
      <c r="PZN1878" s="23"/>
      <c r="PZO1878" s="23"/>
      <c r="PZP1878" s="23"/>
      <c r="PZQ1878" s="23"/>
      <c r="PZR1878" s="23"/>
      <c r="PZS1878" s="23"/>
      <c r="PZT1878" s="23"/>
      <c r="PZU1878" s="23"/>
      <c r="PZV1878" s="23"/>
      <c r="PZW1878" s="23"/>
      <c r="PZX1878" s="23"/>
      <c r="PZY1878" s="23"/>
      <c r="PZZ1878" s="23"/>
      <c r="QAA1878" s="23"/>
      <c r="QAB1878" s="23"/>
      <c r="QAC1878" s="23"/>
      <c r="QAD1878" s="23"/>
      <c r="QAE1878" s="23"/>
      <c r="QAF1878" s="23"/>
      <c r="QAG1878" s="23"/>
      <c r="QAH1878" s="23"/>
      <c r="QAI1878" s="23"/>
      <c r="QAJ1878" s="23"/>
      <c r="QAK1878" s="23"/>
      <c r="QAL1878" s="23"/>
      <c r="QAM1878" s="23"/>
      <c r="QAN1878" s="23"/>
      <c r="QAO1878" s="23"/>
      <c r="QAP1878" s="23"/>
      <c r="QAQ1878" s="23"/>
      <c r="QAR1878" s="23"/>
      <c r="QAS1878" s="23"/>
      <c r="QAT1878" s="23"/>
      <c r="QAU1878" s="23"/>
      <c r="QAV1878" s="23"/>
      <c r="QAW1878" s="23"/>
      <c r="QAX1878" s="23"/>
      <c r="QAY1878" s="23"/>
      <c r="QAZ1878" s="23"/>
      <c r="QBA1878" s="23"/>
      <c r="QBB1878" s="23"/>
      <c r="QBC1878" s="23"/>
      <c r="QBD1878" s="23"/>
      <c r="QBE1878" s="23"/>
      <c r="QBF1878" s="23"/>
      <c r="QBG1878" s="23"/>
      <c r="QBH1878" s="23"/>
      <c r="QBI1878" s="23"/>
      <c r="QBJ1878" s="23"/>
      <c r="QBK1878" s="23"/>
      <c r="QBL1878" s="23"/>
      <c r="QBM1878" s="23"/>
      <c r="QBN1878" s="23"/>
      <c r="QBO1878" s="23"/>
      <c r="QBP1878" s="23"/>
      <c r="QBQ1878" s="23"/>
      <c r="QBR1878" s="23"/>
      <c r="QBS1878" s="23"/>
      <c r="QBT1878" s="23"/>
      <c r="QBU1878" s="23"/>
      <c r="QBV1878" s="23"/>
      <c r="QBW1878" s="23"/>
      <c r="QBX1878" s="23"/>
      <c r="QBY1878" s="23"/>
      <c r="QBZ1878" s="23"/>
      <c r="QCA1878" s="23"/>
      <c r="QCB1878" s="23"/>
      <c r="QCC1878" s="23"/>
      <c r="QCD1878" s="23"/>
      <c r="QCE1878" s="23"/>
      <c r="QCF1878" s="23"/>
      <c r="QCG1878" s="23"/>
      <c r="QCH1878" s="23"/>
      <c r="QCI1878" s="23"/>
      <c r="QCJ1878" s="23"/>
      <c r="QCK1878" s="23"/>
      <c r="QCL1878" s="23"/>
      <c r="QCM1878" s="23"/>
      <c r="QCN1878" s="23"/>
      <c r="QCO1878" s="23"/>
      <c r="QCP1878" s="23"/>
      <c r="QCQ1878" s="23"/>
      <c r="QCR1878" s="23"/>
      <c r="QCS1878" s="23"/>
      <c r="QCT1878" s="23"/>
      <c r="QCU1878" s="23"/>
      <c r="QCV1878" s="23"/>
      <c r="QCW1878" s="23"/>
      <c r="QCX1878" s="23"/>
      <c r="QCY1878" s="23"/>
      <c r="QCZ1878" s="23"/>
      <c r="QDA1878" s="23"/>
      <c r="QDB1878" s="23"/>
      <c r="QDC1878" s="23"/>
      <c r="QDD1878" s="23"/>
      <c r="QDE1878" s="23"/>
      <c r="QDF1878" s="23"/>
      <c r="QDG1878" s="23"/>
      <c r="QDH1878" s="23"/>
      <c r="QDI1878" s="23"/>
      <c r="QDJ1878" s="23"/>
      <c r="QDK1878" s="23"/>
      <c r="QDL1878" s="23"/>
      <c r="QDM1878" s="23"/>
      <c r="QDN1878" s="23"/>
      <c r="QDO1878" s="23"/>
      <c r="QDP1878" s="23"/>
      <c r="QDQ1878" s="23"/>
      <c r="QDR1878" s="23"/>
      <c r="QDS1878" s="23"/>
      <c r="QDT1878" s="23"/>
      <c r="QDU1878" s="23"/>
      <c r="QDV1878" s="23"/>
      <c r="QDW1878" s="23"/>
      <c r="QDX1878" s="23"/>
      <c r="QDY1878" s="23"/>
      <c r="QDZ1878" s="23"/>
      <c r="QEA1878" s="23"/>
      <c r="QEB1878" s="23"/>
      <c r="QEC1878" s="23"/>
      <c r="QED1878" s="23"/>
      <c r="QEE1878" s="23"/>
      <c r="QEF1878" s="23"/>
      <c r="QEG1878" s="23"/>
      <c r="QEH1878" s="23"/>
      <c r="QEI1878" s="23"/>
      <c r="QEJ1878" s="23"/>
      <c r="QEK1878" s="23"/>
      <c r="QEL1878" s="23"/>
      <c r="QEM1878" s="23"/>
      <c r="QEN1878" s="23"/>
      <c r="QEO1878" s="23"/>
      <c r="QEP1878" s="23"/>
      <c r="QEQ1878" s="23"/>
      <c r="QER1878" s="23"/>
      <c r="QES1878" s="23"/>
      <c r="QET1878" s="23"/>
      <c r="QEU1878" s="23"/>
      <c r="QEV1878" s="23"/>
      <c r="QEW1878" s="23"/>
      <c r="QEX1878" s="23"/>
      <c r="QEY1878" s="23"/>
      <c r="QEZ1878" s="23"/>
      <c r="QFA1878" s="23"/>
      <c r="QFB1878" s="23"/>
      <c r="QFC1878" s="23"/>
      <c r="QFD1878" s="23"/>
      <c r="QFE1878" s="23"/>
      <c r="QFF1878" s="23"/>
      <c r="QFG1878" s="23"/>
      <c r="QFH1878" s="23"/>
      <c r="QFI1878" s="23"/>
      <c r="QFJ1878" s="23"/>
      <c r="QFK1878" s="23"/>
      <c r="QFL1878" s="23"/>
      <c r="QFM1878" s="23"/>
      <c r="QFN1878" s="23"/>
      <c r="QFO1878" s="23"/>
      <c r="QFP1878" s="23"/>
      <c r="QFQ1878" s="23"/>
      <c r="QFR1878" s="23"/>
      <c r="QFS1878" s="23"/>
      <c r="QFT1878" s="23"/>
      <c r="QFU1878" s="23"/>
      <c r="QFV1878" s="23"/>
      <c r="QFW1878" s="23"/>
      <c r="QFX1878" s="23"/>
      <c r="QFY1878" s="23"/>
      <c r="QFZ1878" s="23"/>
      <c r="QGA1878" s="23"/>
      <c r="QGB1878" s="23"/>
      <c r="QGC1878" s="23"/>
      <c r="QGD1878" s="23"/>
      <c r="QGE1878" s="23"/>
      <c r="QGF1878" s="23"/>
      <c r="QGG1878" s="23"/>
      <c r="QGH1878" s="23"/>
      <c r="QGI1878" s="23"/>
      <c r="QGJ1878" s="23"/>
      <c r="QGK1878" s="23"/>
      <c r="QGL1878" s="23"/>
      <c r="QGM1878" s="23"/>
      <c r="QGN1878" s="23"/>
      <c r="QGO1878" s="23"/>
      <c r="QGP1878" s="23"/>
      <c r="QGQ1878" s="23"/>
      <c r="QGR1878" s="23"/>
      <c r="QGS1878" s="23"/>
      <c r="QGT1878" s="23"/>
      <c r="QGU1878" s="23"/>
      <c r="QGV1878" s="23"/>
      <c r="QGW1878" s="23"/>
      <c r="QGX1878" s="23"/>
      <c r="QGY1878" s="23"/>
      <c r="QGZ1878" s="23"/>
      <c r="QHA1878" s="23"/>
      <c r="QHB1878" s="23"/>
      <c r="QHC1878" s="23"/>
      <c r="QHD1878" s="23"/>
      <c r="QHE1878" s="23"/>
      <c r="QHF1878" s="23"/>
      <c r="QHG1878" s="23"/>
      <c r="QHH1878" s="23"/>
      <c r="QHI1878" s="23"/>
      <c r="QHJ1878" s="23"/>
      <c r="QHK1878" s="23"/>
      <c r="QHL1878" s="23"/>
      <c r="QHM1878" s="23"/>
      <c r="QHN1878" s="23"/>
      <c r="QHO1878" s="23"/>
      <c r="QHP1878" s="23"/>
      <c r="QHQ1878" s="23"/>
      <c r="QHR1878" s="23"/>
      <c r="QHS1878" s="23"/>
      <c r="QHT1878" s="23"/>
      <c r="QHU1878" s="23"/>
      <c r="QHV1878" s="23"/>
      <c r="QHW1878" s="23"/>
      <c r="QHX1878" s="23"/>
      <c r="QHY1878" s="23"/>
      <c r="QHZ1878" s="23"/>
      <c r="QIA1878" s="23"/>
      <c r="QIB1878" s="23"/>
      <c r="QIC1878" s="23"/>
      <c r="QID1878" s="23"/>
      <c r="QIE1878" s="23"/>
      <c r="QIF1878" s="23"/>
      <c r="QIG1878" s="23"/>
      <c r="QIH1878" s="23"/>
      <c r="QII1878" s="23"/>
      <c r="QIJ1878" s="23"/>
      <c r="QIK1878" s="23"/>
      <c r="QIL1878" s="23"/>
      <c r="QIM1878" s="23"/>
      <c r="QIN1878" s="23"/>
      <c r="QIO1878" s="23"/>
      <c r="QIP1878" s="23"/>
      <c r="QIQ1878" s="23"/>
      <c r="QIR1878" s="23"/>
      <c r="QIS1878" s="23"/>
      <c r="QIT1878" s="23"/>
      <c r="QIU1878" s="23"/>
      <c r="QIV1878" s="23"/>
      <c r="QIW1878" s="23"/>
      <c r="QIX1878" s="23"/>
      <c r="QIY1878" s="23"/>
      <c r="QIZ1878" s="23"/>
      <c r="QJA1878" s="23"/>
      <c r="QJB1878" s="23"/>
      <c r="QJC1878" s="23"/>
      <c r="QJD1878" s="23"/>
      <c r="QJE1878" s="23"/>
      <c r="QJF1878" s="23"/>
      <c r="QJG1878" s="23"/>
      <c r="QJH1878" s="23"/>
      <c r="QJI1878" s="23"/>
      <c r="QJJ1878" s="23"/>
      <c r="QJK1878" s="23"/>
      <c r="QJL1878" s="23"/>
      <c r="QJM1878" s="23"/>
      <c r="QJN1878" s="23"/>
      <c r="QJO1878" s="23"/>
      <c r="QJP1878" s="23"/>
      <c r="QJQ1878" s="23"/>
      <c r="QJR1878" s="23"/>
      <c r="QJS1878" s="23"/>
      <c r="QJT1878" s="23"/>
      <c r="QJU1878" s="23"/>
      <c r="QJV1878" s="23"/>
      <c r="QJW1878" s="23"/>
      <c r="QJX1878" s="23"/>
      <c r="QJY1878" s="23"/>
      <c r="QJZ1878" s="23"/>
      <c r="QKA1878" s="23"/>
      <c r="QKB1878" s="23"/>
      <c r="QKC1878" s="23"/>
      <c r="QKD1878" s="23"/>
      <c r="QKE1878" s="23"/>
      <c r="QKF1878" s="23"/>
      <c r="QKG1878" s="23"/>
      <c r="QKH1878" s="23"/>
      <c r="QKI1878" s="23"/>
      <c r="QKJ1878" s="23"/>
      <c r="QKK1878" s="23"/>
      <c r="QKL1878" s="23"/>
      <c r="QKM1878" s="23"/>
      <c r="QKN1878" s="23"/>
      <c r="QKO1878" s="23"/>
      <c r="QKP1878" s="23"/>
      <c r="QKQ1878" s="23"/>
      <c r="QKR1878" s="23"/>
      <c r="QKS1878" s="23"/>
      <c r="QKT1878" s="23"/>
      <c r="QKU1878" s="23"/>
      <c r="QKV1878" s="23"/>
      <c r="QKW1878" s="23"/>
      <c r="QKX1878" s="23"/>
      <c r="QKY1878" s="23"/>
      <c r="QKZ1878" s="23"/>
      <c r="QLA1878" s="23"/>
      <c r="QLB1878" s="23"/>
      <c r="QLC1878" s="23"/>
      <c r="QLD1878" s="23"/>
      <c r="QLE1878" s="23"/>
      <c r="QLF1878" s="23"/>
      <c r="QLG1878" s="23"/>
      <c r="QLH1878" s="23"/>
      <c r="QLI1878" s="23"/>
      <c r="QLJ1878" s="23"/>
      <c r="QLK1878" s="23"/>
      <c r="QLL1878" s="23"/>
      <c r="QLM1878" s="23"/>
      <c r="QLN1878" s="23"/>
      <c r="QLO1878" s="23"/>
      <c r="QLP1878" s="23"/>
      <c r="QLQ1878" s="23"/>
      <c r="QLR1878" s="23"/>
      <c r="QLS1878" s="23"/>
      <c r="QLT1878" s="23"/>
      <c r="QLU1878" s="23"/>
      <c r="QLV1878" s="23"/>
      <c r="QLW1878" s="23"/>
      <c r="QLX1878" s="23"/>
      <c r="QLY1878" s="23"/>
      <c r="QLZ1878" s="23"/>
      <c r="QMA1878" s="23"/>
      <c r="QMB1878" s="23"/>
      <c r="QMC1878" s="23"/>
      <c r="QMD1878" s="23"/>
      <c r="QME1878" s="23"/>
      <c r="QMF1878" s="23"/>
      <c r="QMG1878" s="23"/>
      <c r="QMH1878" s="23"/>
      <c r="QMI1878" s="23"/>
      <c r="QMJ1878" s="23"/>
      <c r="QMK1878" s="23"/>
      <c r="QML1878" s="23"/>
      <c r="QMM1878" s="23"/>
      <c r="QMN1878" s="23"/>
      <c r="QMO1878" s="23"/>
      <c r="QMP1878" s="23"/>
      <c r="QMQ1878" s="23"/>
      <c r="QMR1878" s="23"/>
      <c r="QMS1878" s="23"/>
      <c r="QMT1878" s="23"/>
      <c r="QMU1878" s="23"/>
      <c r="QMV1878" s="23"/>
      <c r="QMW1878" s="23"/>
      <c r="QMX1878" s="23"/>
      <c r="QMY1878" s="23"/>
      <c r="QMZ1878" s="23"/>
      <c r="QNA1878" s="23"/>
      <c r="QNB1878" s="23"/>
      <c r="QNC1878" s="23"/>
      <c r="QND1878" s="23"/>
      <c r="QNE1878" s="23"/>
      <c r="QNF1878" s="23"/>
      <c r="QNG1878" s="23"/>
      <c r="QNH1878" s="23"/>
      <c r="QNI1878" s="23"/>
      <c r="QNJ1878" s="23"/>
      <c r="QNK1878" s="23"/>
      <c r="QNL1878" s="23"/>
      <c r="QNM1878" s="23"/>
      <c r="QNN1878" s="23"/>
      <c r="QNO1878" s="23"/>
      <c r="QNP1878" s="23"/>
      <c r="QNQ1878" s="23"/>
      <c r="QNR1878" s="23"/>
      <c r="QNS1878" s="23"/>
      <c r="QNT1878" s="23"/>
      <c r="QNU1878" s="23"/>
      <c r="QNV1878" s="23"/>
      <c r="QNW1878" s="23"/>
      <c r="QNX1878" s="23"/>
      <c r="QNY1878" s="23"/>
      <c r="QNZ1878" s="23"/>
      <c r="QOA1878" s="23"/>
      <c r="QOB1878" s="23"/>
      <c r="QOC1878" s="23"/>
      <c r="QOD1878" s="23"/>
      <c r="QOE1878" s="23"/>
      <c r="QOF1878" s="23"/>
      <c r="QOG1878" s="23"/>
      <c r="QOH1878" s="23"/>
      <c r="QOI1878" s="23"/>
      <c r="QOJ1878" s="23"/>
      <c r="QOK1878" s="23"/>
      <c r="QOL1878" s="23"/>
      <c r="QOM1878" s="23"/>
      <c r="QON1878" s="23"/>
      <c r="QOO1878" s="23"/>
      <c r="QOP1878" s="23"/>
      <c r="QOQ1878" s="23"/>
      <c r="QOR1878" s="23"/>
      <c r="QOS1878" s="23"/>
      <c r="QOT1878" s="23"/>
      <c r="QOU1878" s="23"/>
      <c r="QOV1878" s="23"/>
      <c r="QOW1878" s="23"/>
      <c r="QOX1878" s="23"/>
      <c r="QOY1878" s="23"/>
      <c r="QOZ1878" s="23"/>
      <c r="QPA1878" s="23"/>
      <c r="QPB1878" s="23"/>
      <c r="QPC1878" s="23"/>
      <c r="QPD1878" s="23"/>
      <c r="QPE1878" s="23"/>
      <c r="QPF1878" s="23"/>
      <c r="QPG1878" s="23"/>
      <c r="QPH1878" s="23"/>
      <c r="QPI1878" s="23"/>
      <c r="QPJ1878" s="23"/>
      <c r="QPK1878" s="23"/>
      <c r="QPL1878" s="23"/>
      <c r="QPM1878" s="23"/>
      <c r="QPN1878" s="23"/>
      <c r="QPO1878" s="23"/>
      <c r="QPP1878" s="23"/>
      <c r="QPQ1878" s="23"/>
      <c r="QPR1878" s="23"/>
      <c r="QPS1878" s="23"/>
      <c r="QPT1878" s="23"/>
      <c r="QPU1878" s="23"/>
      <c r="QPV1878" s="23"/>
      <c r="QPW1878" s="23"/>
      <c r="QPX1878" s="23"/>
      <c r="QPY1878" s="23"/>
      <c r="QPZ1878" s="23"/>
      <c r="QQA1878" s="23"/>
      <c r="QQB1878" s="23"/>
      <c r="QQC1878" s="23"/>
      <c r="QQD1878" s="23"/>
      <c r="QQE1878" s="23"/>
      <c r="QQF1878" s="23"/>
      <c r="QQG1878" s="23"/>
      <c r="QQH1878" s="23"/>
      <c r="QQI1878" s="23"/>
      <c r="QQJ1878" s="23"/>
      <c r="QQK1878" s="23"/>
      <c r="QQL1878" s="23"/>
      <c r="QQM1878" s="23"/>
      <c r="QQN1878" s="23"/>
      <c r="QQO1878" s="23"/>
      <c r="QQP1878" s="23"/>
      <c r="QQQ1878" s="23"/>
      <c r="QQR1878" s="23"/>
      <c r="QQS1878" s="23"/>
      <c r="QQT1878" s="23"/>
      <c r="QQU1878" s="23"/>
      <c r="QQV1878" s="23"/>
      <c r="QQW1878" s="23"/>
      <c r="QQX1878" s="23"/>
      <c r="QQY1878" s="23"/>
      <c r="QQZ1878" s="23"/>
      <c r="QRA1878" s="23"/>
      <c r="QRB1878" s="23"/>
      <c r="QRC1878" s="23"/>
      <c r="QRD1878" s="23"/>
      <c r="QRE1878" s="23"/>
      <c r="QRF1878" s="23"/>
      <c r="QRG1878" s="23"/>
      <c r="QRH1878" s="23"/>
      <c r="QRI1878" s="23"/>
      <c r="QRJ1878" s="23"/>
      <c r="QRK1878" s="23"/>
      <c r="QRL1878" s="23"/>
      <c r="QRM1878" s="23"/>
      <c r="QRN1878" s="23"/>
      <c r="QRO1878" s="23"/>
      <c r="QRP1878" s="23"/>
      <c r="QRQ1878" s="23"/>
      <c r="QRR1878" s="23"/>
      <c r="QRS1878" s="23"/>
      <c r="QRT1878" s="23"/>
      <c r="QRU1878" s="23"/>
      <c r="QRV1878" s="23"/>
      <c r="QRW1878" s="23"/>
      <c r="QRX1878" s="23"/>
      <c r="QRY1878" s="23"/>
      <c r="QRZ1878" s="23"/>
      <c r="QSA1878" s="23"/>
      <c r="QSB1878" s="23"/>
      <c r="QSC1878" s="23"/>
      <c r="QSD1878" s="23"/>
      <c r="QSE1878" s="23"/>
      <c r="QSF1878" s="23"/>
      <c r="QSG1878" s="23"/>
      <c r="QSH1878" s="23"/>
      <c r="QSI1878" s="23"/>
      <c r="QSJ1878" s="23"/>
      <c r="QSK1878" s="23"/>
      <c r="QSL1878" s="23"/>
      <c r="QSM1878" s="23"/>
      <c r="QSN1878" s="23"/>
      <c r="QSO1878" s="23"/>
      <c r="QSP1878" s="23"/>
      <c r="QSQ1878" s="23"/>
      <c r="QSR1878" s="23"/>
      <c r="QSS1878" s="23"/>
      <c r="QST1878" s="23"/>
      <c r="QSU1878" s="23"/>
      <c r="QSV1878" s="23"/>
      <c r="QSW1878" s="23"/>
      <c r="QSX1878" s="23"/>
      <c r="QSY1878" s="23"/>
      <c r="QSZ1878" s="23"/>
      <c r="QTA1878" s="23"/>
      <c r="QTB1878" s="23"/>
      <c r="QTC1878" s="23"/>
      <c r="QTD1878" s="23"/>
      <c r="QTE1878" s="23"/>
      <c r="QTF1878" s="23"/>
      <c r="QTG1878" s="23"/>
      <c r="QTH1878" s="23"/>
      <c r="QTI1878" s="23"/>
      <c r="QTJ1878" s="23"/>
      <c r="QTK1878" s="23"/>
      <c r="QTL1878" s="23"/>
      <c r="QTM1878" s="23"/>
      <c r="QTN1878" s="23"/>
      <c r="QTO1878" s="23"/>
      <c r="QTP1878" s="23"/>
      <c r="QTQ1878" s="23"/>
      <c r="QTR1878" s="23"/>
      <c r="QTS1878" s="23"/>
      <c r="QTT1878" s="23"/>
      <c r="QTU1878" s="23"/>
      <c r="QTV1878" s="23"/>
      <c r="QTW1878" s="23"/>
      <c r="QTX1878" s="23"/>
      <c r="QTY1878" s="23"/>
      <c r="QTZ1878" s="23"/>
      <c r="QUA1878" s="23"/>
      <c r="QUB1878" s="23"/>
      <c r="QUC1878" s="23"/>
      <c r="QUD1878" s="23"/>
      <c r="QUE1878" s="23"/>
      <c r="QUF1878" s="23"/>
      <c r="QUG1878" s="23"/>
      <c r="QUH1878" s="23"/>
      <c r="QUI1878" s="23"/>
      <c r="QUJ1878" s="23"/>
      <c r="QUK1878" s="23"/>
      <c r="QUL1878" s="23"/>
      <c r="QUM1878" s="23"/>
      <c r="QUN1878" s="23"/>
      <c r="QUO1878" s="23"/>
      <c r="QUP1878" s="23"/>
      <c r="QUQ1878" s="23"/>
      <c r="QUR1878" s="23"/>
      <c r="QUS1878" s="23"/>
      <c r="QUT1878" s="23"/>
      <c r="QUU1878" s="23"/>
      <c r="QUV1878" s="23"/>
      <c r="QUW1878" s="23"/>
      <c r="QUX1878" s="23"/>
      <c r="QUY1878" s="23"/>
      <c r="QUZ1878" s="23"/>
      <c r="QVA1878" s="23"/>
      <c r="QVB1878" s="23"/>
      <c r="QVC1878" s="23"/>
      <c r="QVD1878" s="23"/>
      <c r="QVE1878" s="23"/>
      <c r="QVF1878" s="23"/>
      <c r="QVG1878" s="23"/>
      <c r="QVH1878" s="23"/>
      <c r="QVI1878" s="23"/>
      <c r="QVJ1878" s="23"/>
      <c r="QVK1878" s="23"/>
      <c r="QVL1878" s="23"/>
      <c r="QVM1878" s="23"/>
      <c r="QVN1878" s="23"/>
      <c r="QVO1878" s="23"/>
      <c r="QVP1878" s="23"/>
      <c r="QVQ1878" s="23"/>
      <c r="QVR1878" s="23"/>
      <c r="QVS1878" s="23"/>
      <c r="QVT1878" s="23"/>
      <c r="QVU1878" s="23"/>
      <c r="QVV1878" s="23"/>
      <c r="QVW1878" s="23"/>
      <c r="QVX1878" s="23"/>
      <c r="QVY1878" s="23"/>
      <c r="QVZ1878" s="23"/>
      <c r="QWA1878" s="23"/>
      <c r="QWB1878" s="23"/>
      <c r="QWC1878" s="23"/>
      <c r="QWD1878" s="23"/>
      <c r="QWE1878" s="23"/>
      <c r="QWF1878" s="23"/>
      <c r="QWG1878" s="23"/>
      <c r="QWH1878" s="23"/>
      <c r="QWI1878" s="23"/>
      <c r="QWJ1878" s="23"/>
      <c r="QWK1878" s="23"/>
      <c r="QWL1878" s="23"/>
      <c r="QWM1878" s="23"/>
      <c r="QWN1878" s="23"/>
      <c r="QWO1878" s="23"/>
      <c r="QWP1878" s="23"/>
      <c r="QWQ1878" s="23"/>
      <c r="QWR1878" s="23"/>
      <c r="QWS1878" s="23"/>
      <c r="QWT1878" s="23"/>
      <c r="QWU1878" s="23"/>
      <c r="QWV1878" s="23"/>
      <c r="QWW1878" s="23"/>
      <c r="QWX1878" s="23"/>
      <c r="QWY1878" s="23"/>
      <c r="QWZ1878" s="23"/>
      <c r="QXA1878" s="23"/>
      <c r="QXB1878" s="23"/>
      <c r="QXC1878" s="23"/>
      <c r="QXD1878" s="23"/>
      <c r="QXE1878" s="23"/>
      <c r="QXF1878" s="23"/>
      <c r="QXG1878" s="23"/>
      <c r="QXH1878" s="23"/>
      <c r="QXI1878" s="23"/>
      <c r="QXJ1878" s="23"/>
      <c r="QXK1878" s="23"/>
      <c r="QXL1878" s="23"/>
      <c r="QXM1878" s="23"/>
      <c r="QXN1878" s="23"/>
      <c r="QXO1878" s="23"/>
      <c r="QXP1878" s="23"/>
      <c r="QXQ1878" s="23"/>
      <c r="QXR1878" s="23"/>
      <c r="QXS1878" s="23"/>
      <c r="QXT1878" s="23"/>
      <c r="QXU1878" s="23"/>
      <c r="QXV1878" s="23"/>
      <c r="QXW1878" s="23"/>
      <c r="QXX1878" s="23"/>
      <c r="QXY1878" s="23"/>
      <c r="QXZ1878" s="23"/>
      <c r="QYA1878" s="23"/>
      <c r="QYB1878" s="23"/>
      <c r="QYC1878" s="23"/>
      <c r="QYD1878" s="23"/>
      <c r="QYE1878" s="23"/>
      <c r="QYF1878" s="23"/>
      <c r="QYG1878" s="23"/>
      <c r="QYH1878" s="23"/>
      <c r="QYI1878" s="23"/>
      <c r="QYJ1878" s="23"/>
      <c r="QYK1878" s="23"/>
      <c r="QYL1878" s="23"/>
      <c r="QYM1878" s="23"/>
      <c r="QYN1878" s="23"/>
      <c r="QYO1878" s="23"/>
      <c r="QYP1878" s="23"/>
      <c r="QYQ1878" s="23"/>
      <c r="QYR1878" s="23"/>
      <c r="QYS1878" s="23"/>
      <c r="QYT1878" s="23"/>
      <c r="QYU1878" s="23"/>
      <c r="QYV1878" s="23"/>
      <c r="QYW1878" s="23"/>
      <c r="QYX1878" s="23"/>
      <c r="QYY1878" s="23"/>
      <c r="QYZ1878" s="23"/>
      <c r="QZA1878" s="23"/>
      <c r="QZB1878" s="23"/>
      <c r="QZC1878" s="23"/>
      <c r="QZD1878" s="23"/>
      <c r="QZE1878" s="23"/>
      <c r="QZF1878" s="23"/>
      <c r="QZG1878" s="23"/>
      <c r="QZH1878" s="23"/>
      <c r="QZI1878" s="23"/>
      <c r="QZJ1878" s="23"/>
      <c r="QZK1878" s="23"/>
      <c r="QZL1878" s="23"/>
      <c r="QZM1878" s="23"/>
      <c r="QZN1878" s="23"/>
      <c r="QZO1878" s="23"/>
      <c r="QZP1878" s="23"/>
      <c r="QZQ1878" s="23"/>
      <c r="QZR1878" s="23"/>
      <c r="QZS1878" s="23"/>
      <c r="QZT1878" s="23"/>
      <c r="QZU1878" s="23"/>
      <c r="QZV1878" s="23"/>
      <c r="QZW1878" s="23"/>
      <c r="QZX1878" s="23"/>
      <c r="QZY1878" s="23"/>
      <c r="QZZ1878" s="23"/>
      <c r="RAA1878" s="23"/>
      <c r="RAB1878" s="23"/>
      <c r="RAC1878" s="23"/>
      <c r="RAD1878" s="23"/>
      <c r="RAE1878" s="23"/>
      <c r="RAF1878" s="23"/>
      <c r="RAG1878" s="23"/>
      <c r="RAH1878" s="23"/>
      <c r="RAI1878" s="23"/>
      <c r="RAJ1878" s="23"/>
      <c r="RAK1878" s="23"/>
      <c r="RAL1878" s="23"/>
      <c r="RAM1878" s="23"/>
      <c r="RAN1878" s="23"/>
      <c r="RAO1878" s="23"/>
      <c r="RAP1878" s="23"/>
      <c r="RAQ1878" s="23"/>
      <c r="RAR1878" s="23"/>
      <c r="RAS1878" s="23"/>
      <c r="RAT1878" s="23"/>
      <c r="RAU1878" s="23"/>
      <c r="RAV1878" s="23"/>
      <c r="RAW1878" s="23"/>
      <c r="RAX1878" s="23"/>
      <c r="RAY1878" s="23"/>
      <c r="RAZ1878" s="23"/>
      <c r="RBA1878" s="23"/>
      <c r="RBB1878" s="23"/>
      <c r="RBC1878" s="23"/>
      <c r="RBD1878" s="23"/>
      <c r="RBE1878" s="23"/>
      <c r="RBF1878" s="23"/>
      <c r="RBG1878" s="23"/>
      <c r="RBH1878" s="23"/>
      <c r="RBI1878" s="23"/>
      <c r="RBJ1878" s="23"/>
      <c r="RBK1878" s="23"/>
      <c r="RBL1878" s="23"/>
      <c r="RBM1878" s="23"/>
      <c r="RBN1878" s="23"/>
      <c r="RBO1878" s="23"/>
      <c r="RBP1878" s="23"/>
      <c r="RBQ1878" s="23"/>
      <c r="RBR1878" s="23"/>
      <c r="RBS1878" s="23"/>
      <c r="RBT1878" s="23"/>
      <c r="RBU1878" s="23"/>
      <c r="RBV1878" s="23"/>
      <c r="RBW1878" s="23"/>
      <c r="RBX1878" s="23"/>
      <c r="RBY1878" s="23"/>
      <c r="RBZ1878" s="23"/>
      <c r="RCA1878" s="23"/>
      <c r="RCB1878" s="23"/>
      <c r="RCC1878" s="23"/>
      <c r="RCD1878" s="23"/>
      <c r="RCE1878" s="23"/>
      <c r="RCF1878" s="23"/>
      <c r="RCG1878" s="23"/>
      <c r="RCH1878" s="23"/>
      <c r="RCI1878" s="23"/>
      <c r="RCJ1878" s="23"/>
      <c r="RCK1878" s="23"/>
      <c r="RCL1878" s="23"/>
      <c r="RCM1878" s="23"/>
      <c r="RCN1878" s="23"/>
      <c r="RCO1878" s="23"/>
      <c r="RCP1878" s="23"/>
      <c r="RCQ1878" s="23"/>
      <c r="RCR1878" s="23"/>
      <c r="RCS1878" s="23"/>
      <c r="RCT1878" s="23"/>
      <c r="RCU1878" s="23"/>
      <c r="RCV1878" s="23"/>
      <c r="RCW1878" s="23"/>
      <c r="RCX1878" s="23"/>
      <c r="RCY1878" s="23"/>
      <c r="RCZ1878" s="23"/>
      <c r="RDA1878" s="23"/>
      <c r="RDB1878" s="23"/>
      <c r="RDC1878" s="23"/>
      <c r="RDD1878" s="23"/>
      <c r="RDE1878" s="23"/>
      <c r="RDF1878" s="23"/>
      <c r="RDG1878" s="23"/>
      <c r="RDH1878" s="23"/>
      <c r="RDI1878" s="23"/>
      <c r="RDJ1878" s="23"/>
      <c r="RDK1878" s="23"/>
      <c r="RDL1878" s="23"/>
      <c r="RDM1878" s="23"/>
      <c r="RDN1878" s="23"/>
      <c r="RDO1878" s="23"/>
      <c r="RDP1878" s="23"/>
      <c r="RDQ1878" s="23"/>
      <c r="RDR1878" s="23"/>
      <c r="RDS1878" s="23"/>
      <c r="RDT1878" s="23"/>
      <c r="RDU1878" s="23"/>
      <c r="RDV1878" s="23"/>
      <c r="RDW1878" s="23"/>
      <c r="RDX1878" s="23"/>
      <c r="RDY1878" s="23"/>
      <c r="RDZ1878" s="23"/>
      <c r="REA1878" s="23"/>
      <c r="REB1878" s="23"/>
      <c r="REC1878" s="23"/>
      <c r="RED1878" s="23"/>
      <c r="REE1878" s="23"/>
      <c r="REF1878" s="23"/>
      <c r="REG1878" s="23"/>
      <c r="REH1878" s="23"/>
      <c r="REI1878" s="23"/>
      <c r="REJ1878" s="23"/>
      <c r="REK1878" s="23"/>
      <c r="REL1878" s="23"/>
      <c r="REM1878" s="23"/>
      <c r="REN1878" s="23"/>
      <c r="REO1878" s="23"/>
      <c r="REP1878" s="23"/>
      <c r="REQ1878" s="23"/>
      <c r="RER1878" s="23"/>
      <c r="RES1878" s="23"/>
      <c r="RET1878" s="23"/>
      <c r="REU1878" s="23"/>
      <c r="REV1878" s="23"/>
      <c r="REW1878" s="23"/>
      <c r="REX1878" s="23"/>
      <c r="REY1878" s="23"/>
      <c r="REZ1878" s="23"/>
      <c r="RFA1878" s="23"/>
      <c r="RFB1878" s="23"/>
      <c r="RFC1878" s="23"/>
      <c r="RFD1878" s="23"/>
      <c r="RFE1878" s="23"/>
      <c r="RFF1878" s="23"/>
      <c r="RFG1878" s="23"/>
      <c r="RFH1878" s="23"/>
      <c r="RFI1878" s="23"/>
      <c r="RFJ1878" s="23"/>
      <c r="RFK1878" s="23"/>
      <c r="RFL1878" s="23"/>
      <c r="RFM1878" s="23"/>
      <c r="RFN1878" s="23"/>
      <c r="RFO1878" s="23"/>
      <c r="RFP1878" s="23"/>
      <c r="RFQ1878" s="23"/>
      <c r="RFR1878" s="23"/>
      <c r="RFS1878" s="23"/>
      <c r="RFT1878" s="23"/>
      <c r="RFU1878" s="23"/>
      <c r="RFV1878" s="23"/>
      <c r="RFW1878" s="23"/>
      <c r="RFX1878" s="23"/>
      <c r="RFY1878" s="23"/>
      <c r="RFZ1878" s="23"/>
      <c r="RGA1878" s="23"/>
      <c r="RGB1878" s="23"/>
      <c r="RGC1878" s="23"/>
      <c r="RGD1878" s="23"/>
      <c r="RGE1878" s="23"/>
      <c r="RGF1878" s="23"/>
      <c r="RGG1878" s="23"/>
      <c r="RGH1878" s="23"/>
      <c r="RGI1878" s="23"/>
      <c r="RGJ1878" s="23"/>
      <c r="RGK1878" s="23"/>
      <c r="RGL1878" s="23"/>
      <c r="RGM1878" s="23"/>
      <c r="RGN1878" s="23"/>
      <c r="RGO1878" s="23"/>
      <c r="RGP1878" s="23"/>
      <c r="RGQ1878" s="23"/>
      <c r="RGR1878" s="23"/>
      <c r="RGS1878" s="23"/>
      <c r="RGT1878" s="23"/>
      <c r="RGU1878" s="23"/>
      <c r="RGV1878" s="23"/>
      <c r="RGW1878" s="23"/>
      <c r="RGX1878" s="23"/>
      <c r="RGY1878" s="23"/>
      <c r="RGZ1878" s="23"/>
      <c r="RHA1878" s="23"/>
      <c r="RHB1878" s="23"/>
      <c r="RHC1878" s="23"/>
      <c r="RHD1878" s="23"/>
      <c r="RHE1878" s="23"/>
      <c r="RHF1878" s="23"/>
      <c r="RHG1878" s="23"/>
      <c r="RHH1878" s="23"/>
      <c r="RHI1878" s="23"/>
      <c r="RHJ1878" s="23"/>
      <c r="RHK1878" s="23"/>
      <c r="RHL1878" s="23"/>
      <c r="RHM1878" s="23"/>
      <c r="RHN1878" s="23"/>
      <c r="RHO1878" s="23"/>
      <c r="RHP1878" s="23"/>
      <c r="RHQ1878" s="23"/>
      <c r="RHR1878" s="23"/>
      <c r="RHS1878" s="23"/>
      <c r="RHT1878" s="23"/>
      <c r="RHU1878" s="23"/>
      <c r="RHV1878" s="23"/>
      <c r="RHW1878" s="23"/>
      <c r="RHX1878" s="23"/>
      <c r="RHY1878" s="23"/>
      <c r="RHZ1878" s="23"/>
      <c r="RIA1878" s="23"/>
      <c r="RIB1878" s="23"/>
      <c r="RIC1878" s="23"/>
      <c r="RID1878" s="23"/>
      <c r="RIE1878" s="23"/>
      <c r="RIF1878" s="23"/>
      <c r="RIG1878" s="23"/>
      <c r="RIH1878" s="23"/>
      <c r="RII1878" s="23"/>
      <c r="RIJ1878" s="23"/>
      <c r="RIK1878" s="23"/>
      <c r="RIL1878" s="23"/>
      <c r="RIM1878" s="23"/>
      <c r="RIN1878" s="23"/>
      <c r="RIO1878" s="23"/>
      <c r="RIP1878" s="23"/>
      <c r="RIQ1878" s="23"/>
      <c r="RIR1878" s="23"/>
      <c r="RIS1878" s="23"/>
      <c r="RIT1878" s="23"/>
      <c r="RIU1878" s="23"/>
      <c r="RIV1878" s="23"/>
      <c r="RIW1878" s="23"/>
      <c r="RIX1878" s="23"/>
      <c r="RIY1878" s="23"/>
      <c r="RIZ1878" s="23"/>
      <c r="RJA1878" s="23"/>
      <c r="RJB1878" s="23"/>
      <c r="RJC1878" s="23"/>
      <c r="RJD1878" s="23"/>
      <c r="RJE1878" s="23"/>
      <c r="RJF1878" s="23"/>
      <c r="RJG1878" s="23"/>
      <c r="RJH1878" s="23"/>
      <c r="RJI1878" s="23"/>
      <c r="RJJ1878" s="23"/>
      <c r="RJK1878" s="23"/>
      <c r="RJL1878" s="23"/>
      <c r="RJM1878" s="23"/>
      <c r="RJN1878" s="23"/>
      <c r="RJO1878" s="23"/>
      <c r="RJP1878" s="23"/>
      <c r="RJQ1878" s="23"/>
      <c r="RJR1878" s="23"/>
      <c r="RJS1878" s="23"/>
      <c r="RJT1878" s="23"/>
      <c r="RJU1878" s="23"/>
      <c r="RJV1878" s="23"/>
      <c r="RJW1878" s="23"/>
      <c r="RJX1878" s="23"/>
      <c r="RJY1878" s="23"/>
      <c r="RJZ1878" s="23"/>
      <c r="RKA1878" s="23"/>
      <c r="RKB1878" s="23"/>
      <c r="RKC1878" s="23"/>
      <c r="RKD1878" s="23"/>
      <c r="RKE1878" s="23"/>
      <c r="RKF1878" s="23"/>
      <c r="RKG1878" s="23"/>
      <c r="RKH1878" s="23"/>
      <c r="RKI1878" s="23"/>
      <c r="RKJ1878" s="23"/>
      <c r="RKK1878" s="23"/>
      <c r="RKL1878" s="23"/>
      <c r="RKM1878" s="23"/>
      <c r="RKN1878" s="23"/>
      <c r="RKO1878" s="23"/>
      <c r="RKP1878" s="23"/>
      <c r="RKQ1878" s="23"/>
      <c r="RKR1878" s="23"/>
      <c r="RKS1878" s="23"/>
      <c r="RKT1878" s="23"/>
      <c r="RKU1878" s="23"/>
      <c r="RKV1878" s="23"/>
      <c r="RKW1878" s="23"/>
      <c r="RKX1878" s="23"/>
      <c r="RKY1878" s="23"/>
      <c r="RKZ1878" s="23"/>
      <c r="RLA1878" s="23"/>
      <c r="RLB1878" s="23"/>
      <c r="RLC1878" s="23"/>
      <c r="RLD1878" s="23"/>
      <c r="RLE1878" s="23"/>
      <c r="RLF1878" s="23"/>
      <c r="RLG1878" s="23"/>
      <c r="RLH1878" s="23"/>
      <c r="RLI1878" s="23"/>
      <c r="RLJ1878" s="23"/>
      <c r="RLK1878" s="23"/>
      <c r="RLL1878" s="23"/>
      <c r="RLM1878" s="23"/>
      <c r="RLN1878" s="23"/>
      <c r="RLO1878" s="23"/>
      <c r="RLP1878" s="23"/>
      <c r="RLQ1878" s="23"/>
      <c r="RLR1878" s="23"/>
      <c r="RLS1878" s="23"/>
      <c r="RLT1878" s="23"/>
      <c r="RLU1878" s="23"/>
      <c r="RLV1878" s="23"/>
      <c r="RLW1878" s="23"/>
      <c r="RLX1878" s="23"/>
      <c r="RLY1878" s="23"/>
      <c r="RLZ1878" s="23"/>
      <c r="RMA1878" s="23"/>
      <c r="RMB1878" s="23"/>
      <c r="RMC1878" s="23"/>
      <c r="RMD1878" s="23"/>
      <c r="RME1878" s="23"/>
      <c r="RMF1878" s="23"/>
      <c r="RMG1878" s="23"/>
      <c r="RMH1878" s="23"/>
      <c r="RMI1878" s="23"/>
      <c r="RMJ1878" s="23"/>
      <c r="RMK1878" s="23"/>
      <c r="RML1878" s="23"/>
      <c r="RMM1878" s="23"/>
      <c r="RMN1878" s="23"/>
      <c r="RMO1878" s="23"/>
      <c r="RMP1878" s="23"/>
      <c r="RMQ1878" s="23"/>
      <c r="RMR1878" s="23"/>
      <c r="RMS1878" s="23"/>
      <c r="RMT1878" s="23"/>
      <c r="RMU1878" s="23"/>
      <c r="RMV1878" s="23"/>
      <c r="RMW1878" s="23"/>
      <c r="RMX1878" s="23"/>
      <c r="RMY1878" s="23"/>
      <c r="RMZ1878" s="23"/>
      <c r="RNA1878" s="23"/>
      <c r="RNB1878" s="23"/>
      <c r="RNC1878" s="23"/>
      <c r="RND1878" s="23"/>
      <c r="RNE1878" s="23"/>
      <c r="RNF1878" s="23"/>
      <c r="RNG1878" s="23"/>
      <c r="RNH1878" s="23"/>
      <c r="RNI1878" s="23"/>
      <c r="RNJ1878" s="23"/>
      <c r="RNK1878" s="23"/>
      <c r="RNL1878" s="23"/>
      <c r="RNM1878" s="23"/>
      <c r="RNN1878" s="23"/>
      <c r="RNO1878" s="23"/>
      <c r="RNP1878" s="23"/>
      <c r="RNQ1878" s="23"/>
      <c r="RNR1878" s="23"/>
      <c r="RNS1878" s="23"/>
      <c r="RNT1878" s="23"/>
      <c r="RNU1878" s="23"/>
      <c r="RNV1878" s="23"/>
      <c r="RNW1878" s="23"/>
      <c r="RNX1878" s="23"/>
      <c r="RNY1878" s="23"/>
      <c r="RNZ1878" s="23"/>
      <c r="ROA1878" s="23"/>
      <c r="ROB1878" s="23"/>
      <c r="ROC1878" s="23"/>
      <c r="ROD1878" s="23"/>
      <c r="ROE1878" s="23"/>
      <c r="ROF1878" s="23"/>
      <c r="ROG1878" s="23"/>
      <c r="ROH1878" s="23"/>
      <c r="ROI1878" s="23"/>
      <c r="ROJ1878" s="23"/>
      <c r="ROK1878" s="23"/>
      <c r="ROL1878" s="23"/>
      <c r="ROM1878" s="23"/>
      <c r="RON1878" s="23"/>
      <c r="ROO1878" s="23"/>
      <c r="ROP1878" s="23"/>
      <c r="ROQ1878" s="23"/>
      <c r="ROR1878" s="23"/>
      <c r="ROS1878" s="23"/>
      <c r="ROT1878" s="23"/>
      <c r="ROU1878" s="23"/>
      <c r="ROV1878" s="23"/>
      <c r="ROW1878" s="23"/>
      <c r="ROX1878" s="23"/>
      <c r="ROY1878" s="23"/>
      <c r="ROZ1878" s="23"/>
      <c r="RPA1878" s="23"/>
      <c r="RPB1878" s="23"/>
      <c r="RPC1878" s="23"/>
      <c r="RPD1878" s="23"/>
      <c r="RPE1878" s="23"/>
      <c r="RPF1878" s="23"/>
      <c r="RPG1878" s="23"/>
      <c r="RPH1878" s="23"/>
      <c r="RPI1878" s="23"/>
      <c r="RPJ1878" s="23"/>
      <c r="RPK1878" s="23"/>
      <c r="RPL1878" s="23"/>
      <c r="RPM1878" s="23"/>
      <c r="RPN1878" s="23"/>
      <c r="RPO1878" s="23"/>
      <c r="RPP1878" s="23"/>
      <c r="RPQ1878" s="23"/>
      <c r="RPR1878" s="23"/>
      <c r="RPS1878" s="23"/>
      <c r="RPT1878" s="23"/>
      <c r="RPU1878" s="23"/>
      <c r="RPV1878" s="23"/>
      <c r="RPW1878" s="23"/>
      <c r="RPX1878" s="23"/>
      <c r="RPY1878" s="23"/>
      <c r="RPZ1878" s="23"/>
      <c r="RQA1878" s="23"/>
      <c r="RQB1878" s="23"/>
      <c r="RQC1878" s="23"/>
      <c r="RQD1878" s="23"/>
      <c r="RQE1878" s="23"/>
      <c r="RQF1878" s="23"/>
      <c r="RQG1878" s="23"/>
      <c r="RQH1878" s="23"/>
      <c r="RQI1878" s="23"/>
      <c r="RQJ1878" s="23"/>
      <c r="RQK1878" s="23"/>
      <c r="RQL1878" s="23"/>
      <c r="RQM1878" s="23"/>
      <c r="RQN1878" s="23"/>
      <c r="RQO1878" s="23"/>
      <c r="RQP1878" s="23"/>
      <c r="RQQ1878" s="23"/>
      <c r="RQR1878" s="23"/>
      <c r="RQS1878" s="23"/>
      <c r="RQT1878" s="23"/>
      <c r="RQU1878" s="23"/>
      <c r="RQV1878" s="23"/>
      <c r="RQW1878" s="23"/>
      <c r="RQX1878" s="23"/>
      <c r="RQY1878" s="23"/>
      <c r="RQZ1878" s="23"/>
      <c r="RRA1878" s="23"/>
      <c r="RRB1878" s="23"/>
      <c r="RRC1878" s="23"/>
      <c r="RRD1878" s="23"/>
      <c r="RRE1878" s="23"/>
      <c r="RRF1878" s="23"/>
      <c r="RRG1878" s="23"/>
      <c r="RRH1878" s="23"/>
      <c r="RRI1878" s="23"/>
      <c r="RRJ1878" s="23"/>
      <c r="RRK1878" s="23"/>
      <c r="RRL1878" s="23"/>
      <c r="RRM1878" s="23"/>
      <c r="RRN1878" s="23"/>
      <c r="RRO1878" s="23"/>
      <c r="RRP1878" s="23"/>
      <c r="RRQ1878" s="23"/>
      <c r="RRR1878" s="23"/>
      <c r="RRS1878" s="23"/>
      <c r="RRT1878" s="23"/>
      <c r="RRU1878" s="23"/>
      <c r="RRV1878" s="23"/>
      <c r="RRW1878" s="23"/>
      <c r="RRX1878" s="23"/>
      <c r="RRY1878" s="23"/>
      <c r="RRZ1878" s="23"/>
      <c r="RSA1878" s="23"/>
      <c r="RSB1878" s="23"/>
      <c r="RSC1878" s="23"/>
      <c r="RSD1878" s="23"/>
      <c r="RSE1878" s="23"/>
      <c r="RSF1878" s="23"/>
      <c r="RSG1878" s="23"/>
      <c r="RSH1878" s="23"/>
      <c r="RSI1878" s="23"/>
      <c r="RSJ1878" s="23"/>
      <c r="RSK1878" s="23"/>
      <c r="RSL1878" s="23"/>
      <c r="RSM1878" s="23"/>
      <c r="RSN1878" s="23"/>
      <c r="RSO1878" s="23"/>
      <c r="RSP1878" s="23"/>
      <c r="RSQ1878" s="23"/>
      <c r="RSR1878" s="23"/>
      <c r="RSS1878" s="23"/>
      <c r="RST1878" s="23"/>
      <c r="RSU1878" s="23"/>
      <c r="RSV1878" s="23"/>
      <c r="RSW1878" s="23"/>
      <c r="RSX1878" s="23"/>
      <c r="RSY1878" s="23"/>
      <c r="RSZ1878" s="23"/>
      <c r="RTA1878" s="23"/>
      <c r="RTB1878" s="23"/>
      <c r="RTC1878" s="23"/>
      <c r="RTD1878" s="23"/>
      <c r="RTE1878" s="23"/>
      <c r="RTF1878" s="23"/>
      <c r="RTG1878" s="23"/>
      <c r="RTH1878" s="23"/>
      <c r="RTI1878" s="23"/>
      <c r="RTJ1878" s="23"/>
      <c r="RTK1878" s="23"/>
      <c r="RTL1878" s="23"/>
      <c r="RTM1878" s="23"/>
      <c r="RTN1878" s="23"/>
      <c r="RTO1878" s="23"/>
      <c r="RTP1878" s="23"/>
      <c r="RTQ1878" s="23"/>
      <c r="RTR1878" s="23"/>
      <c r="RTS1878" s="23"/>
      <c r="RTT1878" s="23"/>
      <c r="RTU1878" s="23"/>
      <c r="RTV1878" s="23"/>
      <c r="RTW1878" s="23"/>
      <c r="RTX1878" s="23"/>
      <c r="RTY1878" s="23"/>
      <c r="RTZ1878" s="23"/>
      <c r="RUA1878" s="23"/>
      <c r="RUB1878" s="23"/>
      <c r="RUC1878" s="23"/>
      <c r="RUD1878" s="23"/>
      <c r="RUE1878" s="23"/>
      <c r="RUF1878" s="23"/>
      <c r="RUG1878" s="23"/>
      <c r="RUH1878" s="23"/>
      <c r="RUI1878" s="23"/>
      <c r="RUJ1878" s="23"/>
      <c r="RUK1878" s="23"/>
      <c r="RUL1878" s="23"/>
      <c r="RUM1878" s="23"/>
      <c r="RUN1878" s="23"/>
      <c r="RUO1878" s="23"/>
      <c r="RUP1878" s="23"/>
      <c r="RUQ1878" s="23"/>
      <c r="RUR1878" s="23"/>
      <c r="RUS1878" s="23"/>
      <c r="RUT1878" s="23"/>
      <c r="RUU1878" s="23"/>
      <c r="RUV1878" s="23"/>
      <c r="RUW1878" s="23"/>
      <c r="RUX1878" s="23"/>
      <c r="RUY1878" s="23"/>
      <c r="RUZ1878" s="23"/>
      <c r="RVA1878" s="23"/>
      <c r="RVB1878" s="23"/>
      <c r="RVC1878" s="23"/>
      <c r="RVD1878" s="23"/>
      <c r="RVE1878" s="23"/>
      <c r="RVF1878" s="23"/>
      <c r="RVG1878" s="23"/>
      <c r="RVH1878" s="23"/>
      <c r="RVI1878" s="23"/>
      <c r="RVJ1878" s="23"/>
      <c r="RVK1878" s="23"/>
      <c r="RVL1878" s="23"/>
      <c r="RVM1878" s="23"/>
      <c r="RVN1878" s="23"/>
      <c r="RVO1878" s="23"/>
      <c r="RVP1878" s="23"/>
      <c r="RVQ1878" s="23"/>
      <c r="RVR1878" s="23"/>
      <c r="RVS1878" s="23"/>
      <c r="RVT1878" s="23"/>
      <c r="RVU1878" s="23"/>
      <c r="RVV1878" s="23"/>
      <c r="RVW1878" s="23"/>
      <c r="RVX1878" s="23"/>
      <c r="RVY1878" s="23"/>
      <c r="RVZ1878" s="23"/>
      <c r="RWA1878" s="23"/>
      <c r="RWB1878" s="23"/>
      <c r="RWC1878" s="23"/>
      <c r="RWD1878" s="23"/>
      <c r="RWE1878" s="23"/>
      <c r="RWF1878" s="23"/>
      <c r="RWG1878" s="23"/>
      <c r="RWH1878" s="23"/>
      <c r="RWI1878" s="23"/>
      <c r="RWJ1878" s="23"/>
      <c r="RWK1878" s="23"/>
      <c r="RWL1878" s="23"/>
      <c r="RWM1878" s="23"/>
      <c r="RWN1878" s="23"/>
      <c r="RWO1878" s="23"/>
      <c r="RWP1878" s="23"/>
      <c r="RWQ1878" s="23"/>
      <c r="RWR1878" s="23"/>
      <c r="RWS1878" s="23"/>
      <c r="RWT1878" s="23"/>
      <c r="RWU1878" s="23"/>
      <c r="RWV1878" s="23"/>
      <c r="RWW1878" s="23"/>
      <c r="RWX1878" s="23"/>
      <c r="RWY1878" s="23"/>
      <c r="RWZ1878" s="23"/>
      <c r="RXA1878" s="23"/>
      <c r="RXB1878" s="23"/>
      <c r="RXC1878" s="23"/>
      <c r="RXD1878" s="23"/>
      <c r="RXE1878" s="23"/>
      <c r="RXF1878" s="23"/>
      <c r="RXG1878" s="23"/>
      <c r="RXH1878" s="23"/>
      <c r="RXI1878" s="23"/>
      <c r="RXJ1878" s="23"/>
      <c r="RXK1878" s="23"/>
      <c r="RXL1878" s="23"/>
      <c r="RXM1878" s="23"/>
      <c r="RXN1878" s="23"/>
      <c r="RXO1878" s="23"/>
      <c r="RXP1878" s="23"/>
      <c r="RXQ1878" s="23"/>
      <c r="RXR1878" s="23"/>
      <c r="RXS1878" s="23"/>
      <c r="RXT1878" s="23"/>
      <c r="RXU1878" s="23"/>
      <c r="RXV1878" s="23"/>
      <c r="RXW1878" s="23"/>
      <c r="RXX1878" s="23"/>
      <c r="RXY1878" s="23"/>
      <c r="RXZ1878" s="23"/>
      <c r="RYA1878" s="23"/>
      <c r="RYB1878" s="23"/>
      <c r="RYC1878" s="23"/>
      <c r="RYD1878" s="23"/>
      <c r="RYE1878" s="23"/>
      <c r="RYF1878" s="23"/>
      <c r="RYG1878" s="23"/>
      <c r="RYH1878" s="23"/>
      <c r="RYI1878" s="23"/>
      <c r="RYJ1878" s="23"/>
      <c r="RYK1878" s="23"/>
      <c r="RYL1878" s="23"/>
      <c r="RYM1878" s="23"/>
      <c r="RYN1878" s="23"/>
      <c r="RYO1878" s="23"/>
      <c r="RYP1878" s="23"/>
      <c r="RYQ1878" s="23"/>
      <c r="RYR1878" s="23"/>
      <c r="RYS1878" s="23"/>
      <c r="RYT1878" s="23"/>
      <c r="RYU1878" s="23"/>
      <c r="RYV1878" s="23"/>
      <c r="RYW1878" s="23"/>
      <c r="RYX1878" s="23"/>
      <c r="RYY1878" s="23"/>
      <c r="RYZ1878" s="23"/>
      <c r="RZA1878" s="23"/>
      <c r="RZB1878" s="23"/>
      <c r="RZC1878" s="23"/>
      <c r="RZD1878" s="23"/>
      <c r="RZE1878" s="23"/>
      <c r="RZF1878" s="23"/>
      <c r="RZG1878" s="23"/>
      <c r="RZH1878" s="23"/>
      <c r="RZI1878" s="23"/>
      <c r="RZJ1878" s="23"/>
      <c r="RZK1878" s="23"/>
      <c r="RZL1878" s="23"/>
      <c r="RZM1878" s="23"/>
      <c r="RZN1878" s="23"/>
      <c r="RZO1878" s="23"/>
      <c r="RZP1878" s="23"/>
      <c r="RZQ1878" s="23"/>
      <c r="RZR1878" s="23"/>
      <c r="RZS1878" s="23"/>
      <c r="RZT1878" s="23"/>
      <c r="RZU1878" s="23"/>
      <c r="RZV1878" s="23"/>
      <c r="RZW1878" s="23"/>
      <c r="RZX1878" s="23"/>
      <c r="RZY1878" s="23"/>
      <c r="RZZ1878" s="23"/>
      <c r="SAA1878" s="23"/>
      <c r="SAB1878" s="23"/>
      <c r="SAC1878" s="23"/>
      <c r="SAD1878" s="23"/>
      <c r="SAE1878" s="23"/>
      <c r="SAF1878" s="23"/>
      <c r="SAG1878" s="23"/>
      <c r="SAH1878" s="23"/>
      <c r="SAI1878" s="23"/>
      <c r="SAJ1878" s="23"/>
      <c r="SAK1878" s="23"/>
      <c r="SAL1878" s="23"/>
      <c r="SAM1878" s="23"/>
      <c r="SAN1878" s="23"/>
      <c r="SAO1878" s="23"/>
      <c r="SAP1878" s="23"/>
      <c r="SAQ1878" s="23"/>
      <c r="SAR1878" s="23"/>
      <c r="SAS1878" s="23"/>
      <c r="SAT1878" s="23"/>
      <c r="SAU1878" s="23"/>
      <c r="SAV1878" s="23"/>
      <c r="SAW1878" s="23"/>
      <c r="SAX1878" s="23"/>
      <c r="SAY1878" s="23"/>
      <c r="SAZ1878" s="23"/>
      <c r="SBA1878" s="23"/>
      <c r="SBB1878" s="23"/>
      <c r="SBC1878" s="23"/>
      <c r="SBD1878" s="23"/>
      <c r="SBE1878" s="23"/>
      <c r="SBF1878" s="23"/>
      <c r="SBG1878" s="23"/>
      <c r="SBH1878" s="23"/>
      <c r="SBI1878" s="23"/>
      <c r="SBJ1878" s="23"/>
      <c r="SBK1878" s="23"/>
      <c r="SBL1878" s="23"/>
      <c r="SBM1878" s="23"/>
      <c r="SBN1878" s="23"/>
      <c r="SBO1878" s="23"/>
      <c r="SBP1878" s="23"/>
      <c r="SBQ1878" s="23"/>
      <c r="SBR1878" s="23"/>
      <c r="SBS1878" s="23"/>
      <c r="SBT1878" s="23"/>
      <c r="SBU1878" s="23"/>
      <c r="SBV1878" s="23"/>
      <c r="SBW1878" s="23"/>
      <c r="SBX1878" s="23"/>
      <c r="SBY1878" s="23"/>
      <c r="SBZ1878" s="23"/>
      <c r="SCA1878" s="23"/>
      <c r="SCB1878" s="23"/>
      <c r="SCC1878" s="23"/>
      <c r="SCD1878" s="23"/>
      <c r="SCE1878" s="23"/>
      <c r="SCF1878" s="23"/>
      <c r="SCG1878" s="23"/>
      <c r="SCH1878" s="23"/>
      <c r="SCI1878" s="23"/>
      <c r="SCJ1878" s="23"/>
      <c r="SCK1878" s="23"/>
      <c r="SCL1878" s="23"/>
      <c r="SCM1878" s="23"/>
      <c r="SCN1878" s="23"/>
      <c r="SCO1878" s="23"/>
      <c r="SCP1878" s="23"/>
      <c r="SCQ1878" s="23"/>
      <c r="SCR1878" s="23"/>
      <c r="SCS1878" s="23"/>
      <c r="SCT1878" s="23"/>
      <c r="SCU1878" s="23"/>
      <c r="SCV1878" s="23"/>
      <c r="SCW1878" s="23"/>
      <c r="SCX1878" s="23"/>
      <c r="SCY1878" s="23"/>
      <c r="SCZ1878" s="23"/>
      <c r="SDA1878" s="23"/>
      <c r="SDB1878" s="23"/>
      <c r="SDC1878" s="23"/>
      <c r="SDD1878" s="23"/>
      <c r="SDE1878" s="23"/>
      <c r="SDF1878" s="23"/>
      <c r="SDG1878" s="23"/>
      <c r="SDH1878" s="23"/>
      <c r="SDI1878" s="23"/>
      <c r="SDJ1878" s="23"/>
      <c r="SDK1878" s="23"/>
      <c r="SDL1878" s="23"/>
      <c r="SDM1878" s="23"/>
      <c r="SDN1878" s="23"/>
      <c r="SDO1878" s="23"/>
      <c r="SDP1878" s="23"/>
      <c r="SDQ1878" s="23"/>
      <c r="SDR1878" s="23"/>
      <c r="SDS1878" s="23"/>
      <c r="SDT1878" s="23"/>
      <c r="SDU1878" s="23"/>
      <c r="SDV1878" s="23"/>
      <c r="SDW1878" s="23"/>
      <c r="SDX1878" s="23"/>
      <c r="SDY1878" s="23"/>
      <c r="SDZ1878" s="23"/>
      <c r="SEA1878" s="23"/>
      <c r="SEB1878" s="23"/>
      <c r="SEC1878" s="23"/>
      <c r="SED1878" s="23"/>
      <c r="SEE1878" s="23"/>
      <c r="SEF1878" s="23"/>
      <c r="SEG1878" s="23"/>
      <c r="SEH1878" s="23"/>
      <c r="SEI1878" s="23"/>
      <c r="SEJ1878" s="23"/>
      <c r="SEK1878" s="23"/>
      <c r="SEL1878" s="23"/>
      <c r="SEM1878" s="23"/>
      <c r="SEN1878" s="23"/>
      <c r="SEO1878" s="23"/>
      <c r="SEP1878" s="23"/>
      <c r="SEQ1878" s="23"/>
      <c r="SER1878" s="23"/>
      <c r="SES1878" s="23"/>
      <c r="SET1878" s="23"/>
      <c r="SEU1878" s="23"/>
      <c r="SEV1878" s="23"/>
      <c r="SEW1878" s="23"/>
      <c r="SEX1878" s="23"/>
      <c r="SEY1878" s="23"/>
      <c r="SEZ1878" s="23"/>
      <c r="SFA1878" s="23"/>
      <c r="SFB1878" s="23"/>
      <c r="SFC1878" s="23"/>
      <c r="SFD1878" s="23"/>
      <c r="SFE1878" s="23"/>
      <c r="SFF1878" s="23"/>
      <c r="SFG1878" s="23"/>
      <c r="SFH1878" s="23"/>
      <c r="SFI1878" s="23"/>
      <c r="SFJ1878" s="23"/>
      <c r="SFK1878" s="23"/>
      <c r="SFL1878" s="23"/>
      <c r="SFM1878" s="23"/>
      <c r="SFN1878" s="23"/>
      <c r="SFO1878" s="23"/>
      <c r="SFP1878" s="23"/>
      <c r="SFQ1878" s="23"/>
      <c r="SFR1878" s="23"/>
      <c r="SFS1878" s="23"/>
      <c r="SFT1878" s="23"/>
      <c r="SFU1878" s="23"/>
      <c r="SFV1878" s="23"/>
      <c r="SFW1878" s="23"/>
      <c r="SFX1878" s="23"/>
      <c r="SFY1878" s="23"/>
      <c r="SFZ1878" s="23"/>
      <c r="SGA1878" s="23"/>
      <c r="SGB1878" s="23"/>
      <c r="SGC1878" s="23"/>
      <c r="SGD1878" s="23"/>
      <c r="SGE1878" s="23"/>
      <c r="SGF1878" s="23"/>
      <c r="SGG1878" s="23"/>
      <c r="SGH1878" s="23"/>
      <c r="SGI1878" s="23"/>
      <c r="SGJ1878" s="23"/>
      <c r="SGK1878" s="23"/>
      <c r="SGL1878" s="23"/>
      <c r="SGM1878" s="23"/>
      <c r="SGN1878" s="23"/>
      <c r="SGO1878" s="23"/>
      <c r="SGP1878" s="23"/>
      <c r="SGQ1878" s="23"/>
      <c r="SGR1878" s="23"/>
      <c r="SGS1878" s="23"/>
      <c r="SGT1878" s="23"/>
      <c r="SGU1878" s="23"/>
      <c r="SGV1878" s="23"/>
      <c r="SGW1878" s="23"/>
      <c r="SGX1878" s="23"/>
      <c r="SGY1878" s="23"/>
      <c r="SGZ1878" s="23"/>
      <c r="SHA1878" s="23"/>
      <c r="SHB1878" s="23"/>
      <c r="SHC1878" s="23"/>
      <c r="SHD1878" s="23"/>
      <c r="SHE1878" s="23"/>
      <c r="SHF1878" s="23"/>
      <c r="SHG1878" s="23"/>
      <c r="SHH1878" s="23"/>
      <c r="SHI1878" s="23"/>
      <c r="SHJ1878" s="23"/>
      <c r="SHK1878" s="23"/>
      <c r="SHL1878" s="23"/>
      <c r="SHM1878" s="23"/>
      <c r="SHN1878" s="23"/>
      <c r="SHO1878" s="23"/>
      <c r="SHP1878" s="23"/>
      <c r="SHQ1878" s="23"/>
      <c r="SHR1878" s="23"/>
      <c r="SHS1878" s="23"/>
      <c r="SHT1878" s="23"/>
      <c r="SHU1878" s="23"/>
      <c r="SHV1878" s="23"/>
      <c r="SHW1878" s="23"/>
      <c r="SHX1878" s="23"/>
      <c r="SHY1878" s="23"/>
      <c r="SHZ1878" s="23"/>
      <c r="SIA1878" s="23"/>
      <c r="SIB1878" s="23"/>
      <c r="SIC1878" s="23"/>
      <c r="SID1878" s="23"/>
      <c r="SIE1878" s="23"/>
      <c r="SIF1878" s="23"/>
      <c r="SIG1878" s="23"/>
      <c r="SIH1878" s="23"/>
      <c r="SII1878" s="23"/>
      <c r="SIJ1878" s="23"/>
      <c r="SIK1878" s="23"/>
      <c r="SIL1878" s="23"/>
      <c r="SIM1878" s="23"/>
      <c r="SIN1878" s="23"/>
      <c r="SIO1878" s="23"/>
      <c r="SIP1878" s="23"/>
      <c r="SIQ1878" s="23"/>
      <c r="SIR1878" s="23"/>
      <c r="SIS1878" s="23"/>
      <c r="SIT1878" s="23"/>
      <c r="SIU1878" s="23"/>
      <c r="SIV1878" s="23"/>
      <c r="SIW1878" s="23"/>
      <c r="SIX1878" s="23"/>
      <c r="SIY1878" s="23"/>
      <c r="SIZ1878" s="23"/>
      <c r="SJA1878" s="23"/>
      <c r="SJB1878" s="23"/>
      <c r="SJC1878" s="23"/>
      <c r="SJD1878" s="23"/>
      <c r="SJE1878" s="23"/>
      <c r="SJF1878" s="23"/>
      <c r="SJG1878" s="23"/>
      <c r="SJH1878" s="23"/>
      <c r="SJI1878" s="23"/>
      <c r="SJJ1878" s="23"/>
      <c r="SJK1878" s="23"/>
      <c r="SJL1878" s="23"/>
      <c r="SJM1878" s="23"/>
      <c r="SJN1878" s="23"/>
      <c r="SJO1878" s="23"/>
      <c r="SJP1878" s="23"/>
      <c r="SJQ1878" s="23"/>
      <c r="SJR1878" s="23"/>
      <c r="SJS1878" s="23"/>
      <c r="SJT1878" s="23"/>
      <c r="SJU1878" s="23"/>
      <c r="SJV1878" s="23"/>
      <c r="SJW1878" s="23"/>
      <c r="SJX1878" s="23"/>
      <c r="SJY1878" s="23"/>
      <c r="SJZ1878" s="23"/>
      <c r="SKA1878" s="23"/>
      <c r="SKB1878" s="23"/>
      <c r="SKC1878" s="23"/>
      <c r="SKD1878" s="23"/>
      <c r="SKE1878" s="23"/>
      <c r="SKF1878" s="23"/>
      <c r="SKG1878" s="23"/>
      <c r="SKH1878" s="23"/>
      <c r="SKI1878" s="23"/>
      <c r="SKJ1878" s="23"/>
      <c r="SKK1878" s="23"/>
      <c r="SKL1878" s="23"/>
      <c r="SKM1878" s="23"/>
      <c r="SKN1878" s="23"/>
      <c r="SKO1878" s="23"/>
      <c r="SKP1878" s="23"/>
      <c r="SKQ1878" s="23"/>
      <c r="SKR1878" s="23"/>
      <c r="SKS1878" s="23"/>
      <c r="SKT1878" s="23"/>
      <c r="SKU1878" s="23"/>
      <c r="SKV1878" s="23"/>
      <c r="SKW1878" s="23"/>
      <c r="SKX1878" s="23"/>
      <c r="SKY1878" s="23"/>
      <c r="SKZ1878" s="23"/>
      <c r="SLA1878" s="23"/>
      <c r="SLB1878" s="23"/>
      <c r="SLC1878" s="23"/>
      <c r="SLD1878" s="23"/>
      <c r="SLE1878" s="23"/>
      <c r="SLF1878" s="23"/>
      <c r="SLG1878" s="23"/>
      <c r="SLH1878" s="23"/>
      <c r="SLI1878" s="23"/>
      <c r="SLJ1878" s="23"/>
      <c r="SLK1878" s="23"/>
      <c r="SLL1878" s="23"/>
      <c r="SLM1878" s="23"/>
      <c r="SLN1878" s="23"/>
      <c r="SLO1878" s="23"/>
      <c r="SLP1878" s="23"/>
      <c r="SLQ1878" s="23"/>
      <c r="SLR1878" s="23"/>
      <c r="SLS1878" s="23"/>
      <c r="SLT1878" s="23"/>
      <c r="SLU1878" s="23"/>
      <c r="SLV1878" s="23"/>
      <c r="SLW1878" s="23"/>
      <c r="SLX1878" s="23"/>
      <c r="SLY1878" s="23"/>
      <c r="SLZ1878" s="23"/>
      <c r="SMA1878" s="23"/>
      <c r="SMB1878" s="23"/>
      <c r="SMC1878" s="23"/>
      <c r="SMD1878" s="23"/>
      <c r="SME1878" s="23"/>
      <c r="SMF1878" s="23"/>
      <c r="SMG1878" s="23"/>
      <c r="SMH1878" s="23"/>
      <c r="SMI1878" s="23"/>
      <c r="SMJ1878" s="23"/>
      <c r="SMK1878" s="23"/>
      <c r="SML1878" s="23"/>
      <c r="SMM1878" s="23"/>
      <c r="SMN1878" s="23"/>
      <c r="SMO1878" s="23"/>
      <c r="SMP1878" s="23"/>
      <c r="SMQ1878" s="23"/>
      <c r="SMR1878" s="23"/>
      <c r="SMS1878" s="23"/>
      <c r="SMT1878" s="23"/>
      <c r="SMU1878" s="23"/>
      <c r="SMV1878" s="23"/>
      <c r="SMW1878" s="23"/>
      <c r="SMX1878" s="23"/>
      <c r="SMY1878" s="23"/>
      <c r="SMZ1878" s="23"/>
      <c r="SNA1878" s="23"/>
      <c r="SNB1878" s="23"/>
      <c r="SNC1878" s="23"/>
      <c r="SND1878" s="23"/>
      <c r="SNE1878" s="23"/>
      <c r="SNF1878" s="23"/>
      <c r="SNG1878" s="23"/>
      <c r="SNH1878" s="23"/>
      <c r="SNI1878" s="23"/>
      <c r="SNJ1878" s="23"/>
      <c r="SNK1878" s="23"/>
      <c r="SNL1878" s="23"/>
      <c r="SNM1878" s="23"/>
      <c r="SNN1878" s="23"/>
      <c r="SNO1878" s="23"/>
      <c r="SNP1878" s="23"/>
      <c r="SNQ1878" s="23"/>
      <c r="SNR1878" s="23"/>
      <c r="SNS1878" s="23"/>
      <c r="SNT1878" s="23"/>
      <c r="SNU1878" s="23"/>
      <c r="SNV1878" s="23"/>
      <c r="SNW1878" s="23"/>
      <c r="SNX1878" s="23"/>
      <c r="SNY1878" s="23"/>
      <c r="SNZ1878" s="23"/>
      <c r="SOA1878" s="23"/>
      <c r="SOB1878" s="23"/>
      <c r="SOC1878" s="23"/>
      <c r="SOD1878" s="23"/>
      <c r="SOE1878" s="23"/>
      <c r="SOF1878" s="23"/>
      <c r="SOG1878" s="23"/>
      <c r="SOH1878" s="23"/>
      <c r="SOI1878" s="23"/>
      <c r="SOJ1878" s="23"/>
      <c r="SOK1878" s="23"/>
      <c r="SOL1878" s="23"/>
      <c r="SOM1878" s="23"/>
      <c r="SON1878" s="23"/>
      <c r="SOO1878" s="23"/>
      <c r="SOP1878" s="23"/>
      <c r="SOQ1878" s="23"/>
      <c r="SOR1878" s="23"/>
      <c r="SOS1878" s="23"/>
      <c r="SOT1878" s="23"/>
      <c r="SOU1878" s="23"/>
      <c r="SOV1878" s="23"/>
      <c r="SOW1878" s="23"/>
      <c r="SOX1878" s="23"/>
      <c r="SOY1878" s="23"/>
      <c r="SOZ1878" s="23"/>
      <c r="SPA1878" s="23"/>
      <c r="SPB1878" s="23"/>
      <c r="SPC1878" s="23"/>
      <c r="SPD1878" s="23"/>
      <c r="SPE1878" s="23"/>
      <c r="SPF1878" s="23"/>
      <c r="SPG1878" s="23"/>
      <c r="SPH1878" s="23"/>
      <c r="SPI1878" s="23"/>
      <c r="SPJ1878" s="23"/>
      <c r="SPK1878" s="23"/>
      <c r="SPL1878" s="23"/>
      <c r="SPM1878" s="23"/>
      <c r="SPN1878" s="23"/>
      <c r="SPO1878" s="23"/>
      <c r="SPP1878" s="23"/>
      <c r="SPQ1878" s="23"/>
      <c r="SPR1878" s="23"/>
      <c r="SPS1878" s="23"/>
      <c r="SPT1878" s="23"/>
      <c r="SPU1878" s="23"/>
      <c r="SPV1878" s="23"/>
      <c r="SPW1878" s="23"/>
      <c r="SPX1878" s="23"/>
      <c r="SPY1878" s="23"/>
      <c r="SPZ1878" s="23"/>
      <c r="SQA1878" s="23"/>
      <c r="SQB1878" s="23"/>
      <c r="SQC1878" s="23"/>
      <c r="SQD1878" s="23"/>
      <c r="SQE1878" s="23"/>
      <c r="SQF1878" s="23"/>
      <c r="SQG1878" s="23"/>
      <c r="SQH1878" s="23"/>
      <c r="SQI1878" s="23"/>
      <c r="SQJ1878" s="23"/>
      <c r="SQK1878" s="23"/>
      <c r="SQL1878" s="23"/>
      <c r="SQM1878" s="23"/>
      <c r="SQN1878" s="23"/>
      <c r="SQO1878" s="23"/>
      <c r="SQP1878" s="23"/>
      <c r="SQQ1878" s="23"/>
      <c r="SQR1878" s="23"/>
      <c r="SQS1878" s="23"/>
      <c r="SQT1878" s="23"/>
      <c r="SQU1878" s="23"/>
      <c r="SQV1878" s="23"/>
      <c r="SQW1878" s="23"/>
      <c r="SQX1878" s="23"/>
      <c r="SQY1878" s="23"/>
      <c r="SQZ1878" s="23"/>
      <c r="SRA1878" s="23"/>
      <c r="SRB1878" s="23"/>
      <c r="SRC1878" s="23"/>
      <c r="SRD1878" s="23"/>
      <c r="SRE1878" s="23"/>
      <c r="SRF1878" s="23"/>
      <c r="SRG1878" s="23"/>
      <c r="SRH1878" s="23"/>
      <c r="SRI1878" s="23"/>
      <c r="SRJ1878" s="23"/>
      <c r="SRK1878" s="23"/>
      <c r="SRL1878" s="23"/>
      <c r="SRM1878" s="23"/>
      <c r="SRN1878" s="23"/>
      <c r="SRO1878" s="23"/>
      <c r="SRP1878" s="23"/>
      <c r="SRQ1878" s="23"/>
      <c r="SRR1878" s="23"/>
      <c r="SRS1878" s="23"/>
      <c r="SRT1878" s="23"/>
      <c r="SRU1878" s="23"/>
      <c r="SRV1878" s="23"/>
      <c r="SRW1878" s="23"/>
      <c r="SRX1878" s="23"/>
      <c r="SRY1878" s="23"/>
      <c r="SRZ1878" s="23"/>
      <c r="SSA1878" s="23"/>
      <c r="SSB1878" s="23"/>
      <c r="SSC1878" s="23"/>
      <c r="SSD1878" s="23"/>
      <c r="SSE1878" s="23"/>
      <c r="SSF1878" s="23"/>
      <c r="SSG1878" s="23"/>
      <c r="SSH1878" s="23"/>
      <c r="SSI1878" s="23"/>
      <c r="SSJ1878" s="23"/>
      <c r="SSK1878" s="23"/>
      <c r="SSL1878" s="23"/>
      <c r="SSM1878" s="23"/>
      <c r="SSN1878" s="23"/>
      <c r="SSO1878" s="23"/>
      <c r="SSP1878" s="23"/>
      <c r="SSQ1878" s="23"/>
      <c r="SSR1878" s="23"/>
      <c r="SSS1878" s="23"/>
      <c r="SST1878" s="23"/>
      <c r="SSU1878" s="23"/>
      <c r="SSV1878" s="23"/>
      <c r="SSW1878" s="23"/>
      <c r="SSX1878" s="23"/>
      <c r="SSY1878" s="23"/>
      <c r="SSZ1878" s="23"/>
      <c r="STA1878" s="23"/>
      <c r="STB1878" s="23"/>
      <c r="STC1878" s="23"/>
      <c r="STD1878" s="23"/>
      <c r="STE1878" s="23"/>
      <c r="STF1878" s="23"/>
      <c r="STG1878" s="23"/>
      <c r="STH1878" s="23"/>
      <c r="STI1878" s="23"/>
      <c r="STJ1878" s="23"/>
      <c r="STK1878" s="23"/>
      <c r="STL1878" s="23"/>
      <c r="STM1878" s="23"/>
      <c r="STN1878" s="23"/>
      <c r="STO1878" s="23"/>
      <c r="STP1878" s="23"/>
      <c r="STQ1878" s="23"/>
      <c r="STR1878" s="23"/>
      <c r="STS1878" s="23"/>
      <c r="STT1878" s="23"/>
      <c r="STU1878" s="23"/>
      <c r="STV1878" s="23"/>
      <c r="STW1878" s="23"/>
      <c r="STX1878" s="23"/>
      <c r="STY1878" s="23"/>
      <c r="STZ1878" s="23"/>
      <c r="SUA1878" s="23"/>
      <c r="SUB1878" s="23"/>
      <c r="SUC1878" s="23"/>
      <c r="SUD1878" s="23"/>
      <c r="SUE1878" s="23"/>
      <c r="SUF1878" s="23"/>
      <c r="SUG1878" s="23"/>
      <c r="SUH1878" s="23"/>
      <c r="SUI1878" s="23"/>
      <c r="SUJ1878" s="23"/>
      <c r="SUK1878" s="23"/>
      <c r="SUL1878" s="23"/>
      <c r="SUM1878" s="23"/>
      <c r="SUN1878" s="23"/>
      <c r="SUO1878" s="23"/>
      <c r="SUP1878" s="23"/>
      <c r="SUQ1878" s="23"/>
      <c r="SUR1878" s="23"/>
      <c r="SUS1878" s="23"/>
      <c r="SUT1878" s="23"/>
      <c r="SUU1878" s="23"/>
      <c r="SUV1878" s="23"/>
      <c r="SUW1878" s="23"/>
      <c r="SUX1878" s="23"/>
      <c r="SUY1878" s="23"/>
      <c r="SUZ1878" s="23"/>
      <c r="SVA1878" s="23"/>
      <c r="SVB1878" s="23"/>
      <c r="SVC1878" s="23"/>
      <c r="SVD1878" s="23"/>
      <c r="SVE1878" s="23"/>
      <c r="SVF1878" s="23"/>
      <c r="SVG1878" s="23"/>
      <c r="SVH1878" s="23"/>
      <c r="SVI1878" s="23"/>
      <c r="SVJ1878" s="23"/>
      <c r="SVK1878" s="23"/>
      <c r="SVL1878" s="23"/>
      <c r="SVM1878" s="23"/>
      <c r="SVN1878" s="23"/>
      <c r="SVO1878" s="23"/>
      <c r="SVP1878" s="23"/>
      <c r="SVQ1878" s="23"/>
      <c r="SVR1878" s="23"/>
      <c r="SVS1878" s="23"/>
      <c r="SVT1878" s="23"/>
      <c r="SVU1878" s="23"/>
      <c r="SVV1878" s="23"/>
      <c r="SVW1878" s="23"/>
      <c r="SVX1878" s="23"/>
      <c r="SVY1878" s="23"/>
      <c r="SVZ1878" s="23"/>
      <c r="SWA1878" s="23"/>
      <c r="SWB1878" s="23"/>
      <c r="SWC1878" s="23"/>
      <c r="SWD1878" s="23"/>
      <c r="SWE1878" s="23"/>
      <c r="SWF1878" s="23"/>
      <c r="SWG1878" s="23"/>
      <c r="SWH1878" s="23"/>
      <c r="SWI1878" s="23"/>
      <c r="SWJ1878" s="23"/>
      <c r="SWK1878" s="23"/>
      <c r="SWL1878" s="23"/>
      <c r="SWM1878" s="23"/>
      <c r="SWN1878" s="23"/>
      <c r="SWO1878" s="23"/>
      <c r="SWP1878" s="23"/>
      <c r="SWQ1878" s="23"/>
      <c r="SWR1878" s="23"/>
      <c r="SWS1878" s="23"/>
      <c r="SWT1878" s="23"/>
      <c r="SWU1878" s="23"/>
      <c r="SWV1878" s="23"/>
      <c r="SWW1878" s="23"/>
      <c r="SWX1878" s="23"/>
      <c r="SWY1878" s="23"/>
      <c r="SWZ1878" s="23"/>
      <c r="SXA1878" s="23"/>
      <c r="SXB1878" s="23"/>
      <c r="SXC1878" s="23"/>
      <c r="SXD1878" s="23"/>
      <c r="SXE1878" s="23"/>
      <c r="SXF1878" s="23"/>
      <c r="SXG1878" s="23"/>
      <c r="SXH1878" s="23"/>
      <c r="SXI1878" s="23"/>
      <c r="SXJ1878" s="23"/>
      <c r="SXK1878" s="23"/>
      <c r="SXL1878" s="23"/>
      <c r="SXM1878" s="23"/>
      <c r="SXN1878" s="23"/>
      <c r="SXO1878" s="23"/>
      <c r="SXP1878" s="23"/>
      <c r="SXQ1878" s="23"/>
      <c r="SXR1878" s="23"/>
      <c r="SXS1878" s="23"/>
      <c r="SXT1878" s="23"/>
      <c r="SXU1878" s="23"/>
      <c r="SXV1878" s="23"/>
      <c r="SXW1878" s="23"/>
      <c r="SXX1878" s="23"/>
      <c r="SXY1878" s="23"/>
      <c r="SXZ1878" s="23"/>
      <c r="SYA1878" s="23"/>
      <c r="SYB1878" s="23"/>
      <c r="SYC1878" s="23"/>
      <c r="SYD1878" s="23"/>
      <c r="SYE1878" s="23"/>
      <c r="SYF1878" s="23"/>
      <c r="SYG1878" s="23"/>
      <c r="SYH1878" s="23"/>
      <c r="SYI1878" s="23"/>
      <c r="SYJ1878" s="23"/>
      <c r="SYK1878" s="23"/>
      <c r="SYL1878" s="23"/>
      <c r="SYM1878" s="23"/>
      <c r="SYN1878" s="23"/>
      <c r="SYO1878" s="23"/>
      <c r="SYP1878" s="23"/>
      <c r="SYQ1878" s="23"/>
      <c r="SYR1878" s="23"/>
      <c r="SYS1878" s="23"/>
      <c r="SYT1878" s="23"/>
      <c r="SYU1878" s="23"/>
      <c r="SYV1878" s="23"/>
      <c r="SYW1878" s="23"/>
      <c r="SYX1878" s="23"/>
      <c r="SYY1878" s="23"/>
      <c r="SYZ1878" s="23"/>
      <c r="SZA1878" s="23"/>
      <c r="SZB1878" s="23"/>
      <c r="SZC1878" s="23"/>
      <c r="SZD1878" s="23"/>
      <c r="SZE1878" s="23"/>
      <c r="SZF1878" s="23"/>
      <c r="SZG1878" s="23"/>
      <c r="SZH1878" s="23"/>
      <c r="SZI1878" s="23"/>
      <c r="SZJ1878" s="23"/>
      <c r="SZK1878" s="23"/>
      <c r="SZL1878" s="23"/>
      <c r="SZM1878" s="23"/>
      <c r="SZN1878" s="23"/>
      <c r="SZO1878" s="23"/>
      <c r="SZP1878" s="23"/>
      <c r="SZQ1878" s="23"/>
      <c r="SZR1878" s="23"/>
      <c r="SZS1878" s="23"/>
      <c r="SZT1878" s="23"/>
      <c r="SZU1878" s="23"/>
      <c r="SZV1878" s="23"/>
      <c r="SZW1878" s="23"/>
      <c r="SZX1878" s="23"/>
      <c r="SZY1878" s="23"/>
      <c r="SZZ1878" s="23"/>
      <c r="TAA1878" s="23"/>
      <c r="TAB1878" s="23"/>
      <c r="TAC1878" s="23"/>
      <c r="TAD1878" s="23"/>
      <c r="TAE1878" s="23"/>
      <c r="TAF1878" s="23"/>
      <c r="TAG1878" s="23"/>
      <c r="TAH1878" s="23"/>
      <c r="TAI1878" s="23"/>
      <c r="TAJ1878" s="23"/>
      <c r="TAK1878" s="23"/>
      <c r="TAL1878" s="23"/>
      <c r="TAM1878" s="23"/>
      <c r="TAN1878" s="23"/>
      <c r="TAO1878" s="23"/>
      <c r="TAP1878" s="23"/>
      <c r="TAQ1878" s="23"/>
      <c r="TAR1878" s="23"/>
      <c r="TAS1878" s="23"/>
      <c r="TAT1878" s="23"/>
      <c r="TAU1878" s="23"/>
      <c r="TAV1878" s="23"/>
      <c r="TAW1878" s="23"/>
      <c r="TAX1878" s="23"/>
      <c r="TAY1878" s="23"/>
      <c r="TAZ1878" s="23"/>
      <c r="TBA1878" s="23"/>
      <c r="TBB1878" s="23"/>
      <c r="TBC1878" s="23"/>
      <c r="TBD1878" s="23"/>
      <c r="TBE1878" s="23"/>
      <c r="TBF1878" s="23"/>
      <c r="TBG1878" s="23"/>
      <c r="TBH1878" s="23"/>
      <c r="TBI1878" s="23"/>
      <c r="TBJ1878" s="23"/>
      <c r="TBK1878" s="23"/>
      <c r="TBL1878" s="23"/>
      <c r="TBM1878" s="23"/>
      <c r="TBN1878" s="23"/>
      <c r="TBO1878" s="23"/>
      <c r="TBP1878" s="23"/>
      <c r="TBQ1878" s="23"/>
      <c r="TBR1878" s="23"/>
      <c r="TBS1878" s="23"/>
      <c r="TBT1878" s="23"/>
      <c r="TBU1878" s="23"/>
      <c r="TBV1878" s="23"/>
      <c r="TBW1878" s="23"/>
      <c r="TBX1878" s="23"/>
      <c r="TBY1878" s="23"/>
      <c r="TBZ1878" s="23"/>
      <c r="TCA1878" s="23"/>
      <c r="TCB1878" s="23"/>
      <c r="TCC1878" s="23"/>
      <c r="TCD1878" s="23"/>
      <c r="TCE1878" s="23"/>
      <c r="TCF1878" s="23"/>
      <c r="TCG1878" s="23"/>
      <c r="TCH1878" s="23"/>
      <c r="TCI1878" s="23"/>
      <c r="TCJ1878" s="23"/>
      <c r="TCK1878" s="23"/>
      <c r="TCL1878" s="23"/>
      <c r="TCM1878" s="23"/>
      <c r="TCN1878" s="23"/>
      <c r="TCO1878" s="23"/>
      <c r="TCP1878" s="23"/>
      <c r="TCQ1878" s="23"/>
      <c r="TCR1878" s="23"/>
      <c r="TCS1878" s="23"/>
      <c r="TCT1878" s="23"/>
      <c r="TCU1878" s="23"/>
      <c r="TCV1878" s="23"/>
      <c r="TCW1878" s="23"/>
      <c r="TCX1878" s="23"/>
      <c r="TCY1878" s="23"/>
      <c r="TCZ1878" s="23"/>
      <c r="TDA1878" s="23"/>
      <c r="TDB1878" s="23"/>
      <c r="TDC1878" s="23"/>
      <c r="TDD1878" s="23"/>
      <c r="TDE1878" s="23"/>
      <c r="TDF1878" s="23"/>
      <c r="TDG1878" s="23"/>
      <c r="TDH1878" s="23"/>
      <c r="TDI1878" s="23"/>
      <c r="TDJ1878" s="23"/>
      <c r="TDK1878" s="23"/>
      <c r="TDL1878" s="23"/>
      <c r="TDM1878" s="23"/>
      <c r="TDN1878" s="23"/>
      <c r="TDO1878" s="23"/>
      <c r="TDP1878" s="23"/>
      <c r="TDQ1878" s="23"/>
      <c r="TDR1878" s="23"/>
      <c r="TDS1878" s="23"/>
      <c r="TDT1878" s="23"/>
      <c r="TDU1878" s="23"/>
      <c r="TDV1878" s="23"/>
      <c r="TDW1878" s="23"/>
      <c r="TDX1878" s="23"/>
      <c r="TDY1878" s="23"/>
      <c r="TDZ1878" s="23"/>
      <c r="TEA1878" s="23"/>
      <c r="TEB1878" s="23"/>
      <c r="TEC1878" s="23"/>
      <c r="TED1878" s="23"/>
      <c r="TEE1878" s="23"/>
      <c r="TEF1878" s="23"/>
      <c r="TEG1878" s="23"/>
      <c r="TEH1878" s="23"/>
      <c r="TEI1878" s="23"/>
      <c r="TEJ1878" s="23"/>
      <c r="TEK1878" s="23"/>
      <c r="TEL1878" s="23"/>
      <c r="TEM1878" s="23"/>
      <c r="TEN1878" s="23"/>
      <c r="TEO1878" s="23"/>
      <c r="TEP1878" s="23"/>
      <c r="TEQ1878" s="23"/>
      <c r="TER1878" s="23"/>
      <c r="TES1878" s="23"/>
      <c r="TET1878" s="23"/>
      <c r="TEU1878" s="23"/>
      <c r="TEV1878" s="23"/>
      <c r="TEW1878" s="23"/>
      <c r="TEX1878" s="23"/>
      <c r="TEY1878" s="23"/>
      <c r="TEZ1878" s="23"/>
      <c r="TFA1878" s="23"/>
      <c r="TFB1878" s="23"/>
      <c r="TFC1878" s="23"/>
      <c r="TFD1878" s="23"/>
      <c r="TFE1878" s="23"/>
      <c r="TFF1878" s="23"/>
      <c r="TFG1878" s="23"/>
      <c r="TFH1878" s="23"/>
      <c r="TFI1878" s="23"/>
      <c r="TFJ1878" s="23"/>
      <c r="TFK1878" s="23"/>
      <c r="TFL1878" s="23"/>
      <c r="TFM1878" s="23"/>
      <c r="TFN1878" s="23"/>
      <c r="TFO1878" s="23"/>
      <c r="TFP1878" s="23"/>
      <c r="TFQ1878" s="23"/>
      <c r="TFR1878" s="23"/>
      <c r="TFS1878" s="23"/>
      <c r="TFT1878" s="23"/>
      <c r="TFU1878" s="23"/>
      <c r="TFV1878" s="23"/>
      <c r="TFW1878" s="23"/>
      <c r="TFX1878" s="23"/>
      <c r="TFY1878" s="23"/>
      <c r="TFZ1878" s="23"/>
      <c r="TGA1878" s="23"/>
      <c r="TGB1878" s="23"/>
      <c r="TGC1878" s="23"/>
      <c r="TGD1878" s="23"/>
      <c r="TGE1878" s="23"/>
      <c r="TGF1878" s="23"/>
      <c r="TGG1878" s="23"/>
      <c r="TGH1878" s="23"/>
      <c r="TGI1878" s="23"/>
      <c r="TGJ1878" s="23"/>
      <c r="TGK1878" s="23"/>
      <c r="TGL1878" s="23"/>
      <c r="TGM1878" s="23"/>
      <c r="TGN1878" s="23"/>
      <c r="TGO1878" s="23"/>
      <c r="TGP1878" s="23"/>
      <c r="TGQ1878" s="23"/>
      <c r="TGR1878" s="23"/>
      <c r="TGS1878" s="23"/>
      <c r="TGT1878" s="23"/>
      <c r="TGU1878" s="23"/>
      <c r="TGV1878" s="23"/>
      <c r="TGW1878" s="23"/>
      <c r="TGX1878" s="23"/>
      <c r="TGY1878" s="23"/>
      <c r="TGZ1878" s="23"/>
      <c r="THA1878" s="23"/>
      <c r="THB1878" s="23"/>
      <c r="THC1878" s="23"/>
      <c r="THD1878" s="23"/>
      <c r="THE1878" s="23"/>
      <c r="THF1878" s="23"/>
      <c r="THG1878" s="23"/>
      <c r="THH1878" s="23"/>
      <c r="THI1878" s="23"/>
      <c r="THJ1878" s="23"/>
      <c r="THK1878" s="23"/>
      <c r="THL1878" s="23"/>
      <c r="THM1878" s="23"/>
      <c r="THN1878" s="23"/>
      <c r="THO1878" s="23"/>
      <c r="THP1878" s="23"/>
      <c r="THQ1878" s="23"/>
      <c r="THR1878" s="23"/>
      <c r="THS1878" s="23"/>
      <c r="THT1878" s="23"/>
      <c r="THU1878" s="23"/>
      <c r="THV1878" s="23"/>
      <c r="THW1878" s="23"/>
      <c r="THX1878" s="23"/>
      <c r="THY1878" s="23"/>
      <c r="THZ1878" s="23"/>
      <c r="TIA1878" s="23"/>
      <c r="TIB1878" s="23"/>
      <c r="TIC1878" s="23"/>
      <c r="TID1878" s="23"/>
      <c r="TIE1878" s="23"/>
      <c r="TIF1878" s="23"/>
      <c r="TIG1878" s="23"/>
      <c r="TIH1878" s="23"/>
      <c r="TII1878" s="23"/>
      <c r="TIJ1878" s="23"/>
      <c r="TIK1878" s="23"/>
      <c r="TIL1878" s="23"/>
      <c r="TIM1878" s="23"/>
      <c r="TIN1878" s="23"/>
      <c r="TIO1878" s="23"/>
      <c r="TIP1878" s="23"/>
      <c r="TIQ1878" s="23"/>
      <c r="TIR1878" s="23"/>
      <c r="TIS1878" s="23"/>
      <c r="TIT1878" s="23"/>
      <c r="TIU1878" s="23"/>
      <c r="TIV1878" s="23"/>
      <c r="TIW1878" s="23"/>
      <c r="TIX1878" s="23"/>
      <c r="TIY1878" s="23"/>
      <c r="TIZ1878" s="23"/>
      <c r="TJA1878" s="23"/>
      <c r="TJB1878" s="23"/>
      <c r="TJC1878" s="23"/>
      <c r="TJD1878" s="23"/>
      <c r="TJE1878" s="23"/>
      <c r="TJF1878" s="23"/>
      <c r="TJG1878" s="23"/>
      <c r="TJH1878" s="23"/>
      <c r="TJI1878" s="23"/>
      <c r="TJJ1878" s="23"/>
      <c r="TJK1878" s="23"/>
      <c r="TJL1878" s="23"/>
      <c r="TJM1878" s="23"/>
      <c r="TJN1878" s="23"/>
      <c r="TJO1878" s="23"/>
      <c r="TJP1878" s="23"/>
      <c r="TJQ1878" s="23"/>
      <c r="TJR1878" s="23"/>
      <c r="TJS1878" s="23"/>
      <c r="TJT1878" s="23"/>
      <c r="TJU1878" s="23"/>
      <c r="TJV1878" s="23"/>
      <c r="TJW1878" s="23"/>
      <c r="TJX1878" s="23"/>
      <c r="TJY1878" s="23"/>
      <c r="TJZ1878" s="23"/>
      <c r="TKA1878" s="23"/>
      <c r="TKB1878" s="23"/>
      <c r="TKC1878" s="23"/>
      <c r="TKD1878" s="23"/>
      <c r="TKE1878" s="23"/>
      <c r="TKF1878" s="23"/>
      <c r="TKG1878" s="23"/>
      <c r="TKH1878" s="23"/>
      <c r="TKI1878" s="23"/>
      <c r="TKJ1878" s="23"/>
      <c r="TKK1878" s="23"/>
      <c r="TKL1878" s="23"/>
      <c r="TKM1878" s="23"/>
      <c r="TKN1878" s="23"/>
      <c r="TKO1878" s="23"/>
      <c r="TKP1878" s="23"/>
      <c r="TKQ1878" s="23"/>
      <c r="TKR1878" s="23"/>
      <c r="TKS1878" s="23"/>
      <c r="TKT1878" s="23"/>
      <c r="TKU1878" s="23"/>
      <c r="TKV1878" s="23"/>
      <c r="TKW1878" s="23"/>
      <c r="TKX1878" s="23"/>
      <c r="TKY1878" s="23"/>
      <c r="TKZ1878" s="23"/>
      <c r="TLA1878" s="23"/>
      <c r="TLB1878" s="23"/>
      <c r="TLC1878" s="23"/>
      <c r="TLD1878" s="23"/>
      <c r="TLE1878" s="23"/>
      <c r="TLF1878" s="23"/>
      <c r="TLG1878" s="23"/>
      <c r="TLH1878" s="23"/>
      <c r="TLI1878" s="23"/>
      <c r="TLJ1878" s="23"/>
      <c r="TLK1878" s="23"/>
      <c r="TLL1878" s="23"/>
      <c r="TLM1878" s="23"/>
      <c r="TLN1878" s="23"/>
      <c r="TLO1878" s="23"/>
      <c r="TLP1878" s="23"/>
      <c r="TLQ1878" s="23"/>
      <c r="TLR1878" s="23"/>
      <c r="TLS1878" s="23"/>
      <c r="TLT1878" s="23"/>
      <c r="TLU1878" s="23"/>
      <c r="TLV1878" s="23"/>
      <c r="TLW1878" s="23"/>
      <c r="TLX1878" s="23"/>
      <c r="TLY1878" s="23"/>
      <c r="TLZ1878" s="23"/>
      <c r="TMA1878" s="23"/>
      <c r="TMB1878" s="23"/>
      <c r="TMC1878" s="23"/>
      <c r="TMD1878" s="23"/>
      <c r="TME1878" s="23"/>
      <c r="TMF1878" s="23"/>
      <c r="TMG1878" s="23"/>
      <c r="TMH1878" s="23"/>
      <c r="TMI1878" s="23"/>
      <c r="TMJ1878" s="23"/>
      <c r="TMK1878" s="23"/>
      <c r="TML1878" s="23"/>
      <c r="TMM1878" s="23"/>
      <c r="TMN1878" s="23"/>
      <c r="TMO1878" s="23"/>
      <c r="TMP1878" s="23"/>
      <c r="TMQ1878" s="23"/>
      <c r="TMR1878" s="23"/>
      <c r="TMS1878" s="23"/>
      <c r="TMT1878" s="23"/>
      <c r="TMU1878" s="23"/>
      <c r="TMV1878" s="23"/>
      <c r="TMW1878" s="23"/>
      <c r="TMX1878" s="23"/>
      <c r="TMY1878" s="23"/>
      <c r="TMZ1878" s="23"/>
      <c r="TNA1878" s="23"/>
      <c r="TNB1878" s="23"/>
      <c r="TNC1878" s="23"/>
      <c r="TND1878" s="23"/>
      <c r="TNE1878" s="23"/>
      <c r="TNF1878" s="23"/>
      <c r="TNG1878" s="23"/>
      <c r="TNH1878" s="23"/>
      <c r="TNI1878" s="23"/>
      <c r="TNJ1878" s="23"/>
      <c r="TNK1878" s="23"/>
      <c r="TNL1878" s="23"/>
      <c r="TNM1878" s="23"/>
      <c r="TNN1878" s="23"/>
      <c r="TNO1878" s="23"/>
      <c r="TNP1878" s="23"/>
      <c r="TNQ1878" s="23"/>
      <c r="TNR1878" s="23"/>
      <c r="TNS1878" s="23"/>
      <c r="TNT1878" s="23"/>
      <c r="TNU1878" s="23"/>
      <c r="TNV1878" s="23"/>
      <c r="TNW1878" s="23"/>
      <c r="TNX1878" s="23"/>
      <c r="TNY1878" s="23"/>
      <c r="TNZ1878" s="23"/>
      <c r="TOA1878" s="23"/>
      <c r="TOB1878" s="23"/>
      <c r="TOC1878" s="23"/>
      <c r="TOD1878" s="23"/>
      <c r="TOE1878" s="23"/>
      <c r="TOF1878" s="23"/>
      <c r="TOG1878" s="23"/>
      <c r="TOH1878" s="23"/>
      <c r="TOI1878" s="23"/>
      <c r="TOJ1878" s="23"/>
      <c r="TOK1878" s="23"/>
      <c r="TOL1878" s="23"/>
      <c r="TOM1878" s="23"/>
      <c r="TON1878" s="23"/>
      <c r="TOO1878" s="23"/>
      <c r="TOP1878" s="23"/>
      <c r="TOQ1878" s="23"/>
      <c r="TOR1878" s="23"/>
      <c r="TOS1878" s="23"/>
      <c r="TOT1878" s="23"/>
      <c r="TOU1878" s="23"/>
      <c r="TOV1878" s="23"/>
      <c r="TOW1878" s="23"/>
      <c r="TOX1878" s="23"/>
      <c r="TOY1878" s="23"/>
      <c r="TOZ1878" s="23"/>
      <c r="TPA1878" s="23"/>
      <c r="TPB1878" s="23"/>
      <c r="TPC1878" s="23"/>
      <c r="TPD1878" s="23"/>
      <c r="TPE1878" s="23"/>
      <c r="TPF1878" s="23"/>
      <c r="TPG1878" s="23"/>
      <c r="TPH1878" s="23"/>
      <c r="TPI1878" s="23"/>
      <c r="TPJ1878" s="23"/>
      <c r="TPK1878" s="23"/>
      <c r="TPL1878" s="23"/>
      <c r="TPM1878" s="23"/>
      <c r="TPN1878" s="23"/>
      <c r="TPO1878" s="23"/>
      <c r="TPP1878" s="23"/>
      <c r="TPQ1878" s="23"/>
      <c r="TPR1878" s="23"/>
      <c r="TPS1878" s="23"/>
      <c r="TPT1878" s="23"/>
      <c r="TPU1878" s="23"/>
      <c r="TPV1878" s="23"/>
      <c r="TPW1878" s="23"/>
      <c r="TPX1878" s="23"/>
      <c r="TPY1878" s="23"/>
      <c r="TPZ1878" s="23"/>
      <c r="TQA1878" s="23"/>
      <c r="TQB1878" s="23"/>
      <c r="TQC1878" s="23"/>
      <c r="TQD1878" s="23"/>
      <c r="TQE1878" s="23"/>
      <c r="TQF1878" s="23"/>
      <c r="TQG1878" s="23"/>
      <c r="TQH1878" s="23"/>
      <c r="TQI1878" s="23"/>
      <c r="TQJ1878" s="23"/>
      <c r="TQK1878" s="23"/>
      <c r="TQL1878" s="23"/>
      <c r="TQM1878" s="23"/>
      <c r="TQN1878" s="23"/>
      <c r="TQO1878" s="23"/>
      <c r="TQP1878" s="23"/>
      <c r="TQQ1878" s="23"/>
      <c r="TQR1878" s="23"/>
      <c r="TQS1878" s="23"/>
      <c r="TQT1878" s="23"/>
      <c r="TQU1878" s="23"/>
      <c r="TQV1878" s="23"/>
      <c r="TQW1878" s="23"/>
      <c r="TQX1878" s="23"/>
      <c r="TQY1878" s="23"/>
      <c r="TQZ1878" s="23"/>
      <c r="TRA1878" s="23"/>
      <c r="TRB1878" s="23"/>
      <c r="TRC1878" s="23"/>
      <c r="TRD1878" s="23"/>
      <c r="TRE1878" s="23"/>
      <c r="TRF1878" s="23"/>
      <c r="TRG1878" s="23"/>
      <c r="TRH1878" s="23"/>
      <c r="TRI1878" s="23"/>
      <c r="TRJ1878" s="23"/>
      <c r="TRK1878" s="23"/>
      <c r="TRL1878" s="23"/>
      <c r="TRM1878" s="23"/>
      <c r="TRN1878" s="23"/>
      <c r="TRO1878" s="23"/>
      <c r="TRP1878" s="23"/>
      <c r="TRQ1878" s="23"/>
      <c r="TRR1878" s="23"/>
      <c r="TRS1878" s="23"/>
      <c r="TRT1878" s="23"/>
      <c r="TRU1878" s="23"/>
      <c r="TRV1878" s="23"/>
      <c r="TRW1878" s="23"/>
      <c r="TRX1878" s="23"/>
      <c r="TRY1878" s="23"/>
      <c r="TRZ1878" s="23"/>
      <c r="TSA1878" s="23"/>
      <c r="TSB1878" s="23"/>
      <c r="TSC1878" s="23"/>
      <c r="TSD1878" s="23"/>
      <c r="TSE1878" s="23"/>
      <c r="TSF1878" s="23"/>
      <c r="TSG1878" s="23"/>
      <c r="TSH1878" s="23"/>
      <c r="TSI1878" s="23"/>
      <c r="TSJ1878" s="23"/>
      <c r="TSK1878" s="23"/>
      <c r="TSL1878" s="23"/>
      <c r="TSM1878" s="23"/>
      <c r="TSN1878" s="23"/>
      <c r="TSO1878" s="23"/>
      <c r="TSP1878" s="23"/>
      <c r="TSQ1878" s="23"/>
      <c r="TSR1878" s="23"/>
      <c r="TSS1878" s="23"/>
      <c r="TST1878" s="23"/>
      <c r="TSU1878" s="23"/>
      <c r="TSV1878" s="23"/>
      <c r="TSW1878" s="23"/>
      <c r="TSX1878" s="23"/>
      <c r="TSY1878" s="23"/>
      <c r="TSZ1878" s="23"/>
      <c r="TTA1878" s="23"/>
      <c r="TTB1878" s="23"/>
      <c r="TTC1878" s="23"/>
      <c r="TTD1878" s="23"/>
      <c r="TTE1878" s="23"/>
      <c r="TTF1878" s="23"/>
      <c r="TTG1878" s="23"/>
      <c r="TTH1878" s="23"/>
      <c r="TTI1878" s="23"/>
      <c r="TTJ1878" s="23"/>
      <c r="TTK1878" s="23"/>
      <c r="TTL1878" s="23"/>
      <c r="TTM1878" s="23"/>
      <c r="TTN1878" s="23"/>
      <c r="TTO1878" s="23"/>
      <c r="TTP1878" s="23"/>
      <c r="TTQ1878" s="23"/>
      <c r="TTR1878" s="23"/>
      <c r="TTS1878" s="23"/>
      <c r="TTT1878" s="23"/>
      <c r="TTU1878" s="23"/>
      <c r="TTV1878" s="23"/>
      <c r="TTW1878" s="23"/>
      <c r="TTX1878" s="23"/>
      <c r="TTY1878" s="23"/>
      <c r="TTZ1878" s="23"/>
      <c r="TUA1878" s="23"/>
      <c r="TUB1878" s="23"/>
      <c r="TUC1878" s="23"/>
      <c r="TUD1878" s="23"/>
      <c r="TUE1878" s="23"/>
      <c r="TUF1878" s="23"/>
      <c r="TUG1878" s="23"/>
      <c r="TUH1878" s="23"/>
      <c r="TUI1878" s="23"/>
      <c r="TUJ1878" s="23"/>
      <c r="TUK1878" s="23"/>
      <c r="TUL1878" s="23"/>
      <c r="TUM1878" s="23"/>
      <c r="TUN1878" s="23"/>
      <c r="TUO1878" s="23"/>
      <c r="TUP1878" s="23"/>
      <c r="TUQ1878" s="23"/>
      <c r="TUR1878" s="23"/>
      <c r="TUS1878" s="23"/>
      <c r="TUT1878" s="23"/>
      <c r="TUU1878" s="23"/>
      <c r="TUV1878" s="23"/>
      <c r="TUW1878" s="23"/>
      <c r="TUX1878" s="23"/>
      <c r="TUY1878" s="23"/>
      <c r="TUZ1878" s="23"/>
      <c r="TVA1878" s="23"/>
      <c r="TVB1878" s="23"/>
      <c r="TVC1878" s="23"/>
      <c r="TVD1878" s="23"/>
      <c r="TVE1878" s="23"/>
      <c r="TVF1878" s="23"/>
      <c r="TVG1878" s="23"/>
      <c r="TVH1878" s="23"/>
      <c r="TVI1878" s="23"/>
      <c r="TVJ1878" s="23"/>
      <c r="TVK1878" s="23"/>
      <c r="TVL1878" s="23"/>
      <c r="TVM1878" s="23"/>
      <c r="TVN1878" s="23"/>
      <c r="TVO1878" s="23"/>
      <c r="TVP1878" s="23"/>
      <c r="TVQ1878" s="23"/>
      <c r="TVR1878" s="23"/>
      <c r="TVS1878" s="23"/>
      <c r="TVT1878" s="23"/>
      <c r="TVU1878" s="23"/>
      <c r="TVV1878" s="23"/>
      <c r="TVW1878" s="23"/>
      <c r="TVX1878" s="23"/>
      <c r="TVY1878" s="23"/>
      <c r="TVZ1878" s="23"/>
      <c r="TWA1878" s="23"/>
      <c r="TWB1878" s="23"/>
      <c r="TWC1878" s="23"/>
      <c r="TWD1878" s="23"/>
      <c r="TWE1878" s="23"/>
      <c r="TWF1878" s="23"/>
      <c r="TWG1878" s="23"/>
      <c r="TWH1878" s="23"/>
      <c r="TWI1878" s="23"/>
      <c r="TWJ1878" s="23"/>
      <c r="TWK1878" s="23"/>
      <c r="TWL1878" s="23"/>
      <c r="TWM1878" s="23"/>
      <c r="TWN1878" s="23"/>
      <c r="TWO1878" s="23"/>
      <c r="TWP1878" s="23"/>
      <c r="TWQ1878" s="23"/>
      <c r="TWR1878" s="23"/>
      <c r="TWS1878" s="23"/>
      <c r="TWT1878" s="23"/>
      <c r="TWU1878" s="23"/>
      <c r="TWV1878" s="23"/>
      <c r="TWW1878" s="23"/>
      <c r="TWX1878" s="23"/>
      <c r="TWY1878" s="23"/>
      <c r="TWZ1878" s="23"/>
      <c r="TXA1878" s="23"/>
      <c r="TXB1878" s="23"/>
      <c r="TXC1878" s="23"/>
      <c r="TXD1878" s="23"/>
      <c r="TXE1878" s="23"/>
      <c r="TXF1878" s="23"/>
      <c r="TXG1878" s="23"/>
      <c r="TXH1878" s="23"/>
      <c r="TXI1878" s="23"/>
      <c r="TXJ1878" s="23"/>
      <c r="TXK1878" s="23"/>
      <c r="TXL1878" s="23"/>
      <c r="TXM1878" s="23"/>
      <c r="TXN1878" s="23"/>
      <c r="TXO1878" s="23"/>
      <c r="TXP1878" s="23"/>
      <c r="TXQ1878" s="23"/>
      <c r="TXR1878" s="23"/>
      <c r="TXS1878" s="23"/>
      <c r="TXT1878" s="23"/>
      <c r="TXU1878" s="23"/>
      <c r="TXV1878" s="23"/>
      <c r="TXW1878" s="23"/>
      <c r="TXX1878" s="23"/>
      <c r="TXY1878" s="23"/>
      <c r="TXZ1878" s="23"/>
      <c r="TYA1878" s="23"/>
      <c r="TYB1878" s="23"/>
      <c r="TYC1878" s="23"/>
      <c r="TYD1878" s="23"/>
      <c r="TYE1878" s="23"/>
      <c r="TYF1878" s="23"/>
      <c r="TYG1878" s="23"/>
      <c r="TYH1878" s="23"/>
      <c r="TYI1878" s="23"/>
      <c r="TYJ1878" s="23"/>
      <c r="TYK1878" s="23"/>
      <c r="TYL1878" s="23"/>
      <c r="TYM1878" s="23"/>
      <c r="TYN1878" s="23"/>
      <c r="TYO1878" s="23"/>
      <c r="TYP1878" s="23"/>
      <c r="TYQ1878" s="23"/>
      <c r="TYR1878" s="23"/>
      <c r="TYS1878" s="23"/>
      <c r="TYT1878" s="23"/>
      <c r="TYU1878" s="23"/>
      <c r="TYV1878" s="23"/>
      <c r="TYW1878" s="23"/>
      <c r="TYX1878" s="23"/>
      <c r="TYY1878" s="23"/>
      <c r="TYZ1878" s="23"/>
      <c r="TZA1878" s="23"/>
      <c r="TZB1878" s="23"/>
      <c r="TZC1878" s="23"/>
      <c r="TZD1878" s="23"/>
      <c r="TZE1878" s="23"/>
      <c r="TZF1878" s="23"/>
      <c r="TZG1878" s="23"/>
      <c r="TZH1878" s="23"/>
      <c r="TZI1878" s="23"/>
      <c r="TZJ1878" s="23"/>
      <c r="TZK1878" s="23"/>
      <c r="TZL1878" s="23"/>
      <c r="TZM1878" s="23"/>
      <c r="TZN1878" s="23"/>
      <c r="TZO1878" s="23"/>
      <c r="TZP1878" s="23"/>
      <c r="TZQ1878" s="23"/>
      <c r="TZR1878" s="23"/>
      <c r="TZS1878" s="23"/>
      <c r="TZT1878" s="23"/>
      <c r="TZU1878" s="23"/>
      <c r="TZV1878" s="23"/>
      <c r="TZW1878" s="23"/>
      <c r="TZX1878" s="23"/>
      <c r="TZY1878" s="23"/>
      <c r="TZZ1878" s="23"/>
      <c r="UAA1878" s="23"/>
      <c r="UAB1878" s="23"/>
      <c r="UAC1878" s="23"/>
      <c r="UAD1878" s="23"/>
      <c r="UAE1878" s="23"/>
      <c r="UAF1878" s="23"/>
      <c r="UAG1878" s="23"/>
      <c r="UAH1878" s="23"/>
      <c r="UAI1878" s="23"/>
      <c r="UAJ1878" s="23"/>
      <c r="UAK1878" s="23"/>
      <c r="UAL1878" s="23"/>
      <c r="UAM1878" s="23"/>
      <c r="UAN1878" s="23"/>
      <c r="UAO1878" s="23"/>
      <c r="UAP1878" s="23"/>
      <c r="UAQ1878" s="23"/>
      <c r="UAR1878" s="23"/>
      <c r="UAS1878" s="23"/>
      <c r="UAT1878" s="23"/>
      <c r="UAU1878" s="23"/>
      <c r="UAV1878" s="23"/>
      <c r="UAW1878" s="23"/>
      <c r="UAX1878" s="23"/>
      <c r="UAY1878" s="23"/>
      <c r="UAZ1878" s="23"/>
      <c r="UBA1878" s="23"/>
      <c r="UBB1878" s="23"/>
      <c r="UBC1878" s="23"/>
      <c r="UBD1878" s="23"/>
      <c r="UBE1878" s="23"/>
      <c r="UBF1878" s="23"/>
      <c r="UBG1878" s="23"/>
      <c r="UBH1878" s="23"/>
      <c r="UBI1878" s="23"/>
      <c r="UBJ1878" s="23"/>
      <c r="UBK1878" s="23"/>
      <c r="UBL1878" s="23"/>
      <c r="UBM1878" s="23"/>
      <c r="UBN1878" s="23"/>
      <c r="UBO1878" s="23"/>
      <c r="UBP1878" s="23"/>
      <c r="UBQ1878" s="23"/>
      <c r="UBR1878" s="23"/>
      <c r="UBS1878" s="23"/>
      <c r="UBT1878" s="23"/>
      <c r="UBU1878" s="23"/>
      <c r="UBV1878" s="23"/>
      <c r="UBW1878" s="23"/>
      <c r="UBX1878" s="23"/>
      <c r="UBY1878" s="23"/>
      <c r="UBZ1878" s="23"/>
      <c r="UCA1878" s="23"/>
      <c r="UCB1878" s="23"/>
      <c r="UCC1878" s="23"/>
      <c r="UCD1878" s="23"/>
      <c r="UCE1878" s="23"/>
      <c r="UCF1878" s="23"/>
      <c r="UCG1878" s="23"/>
      <c r="UCH1878" s="23"/>
      <c r="UCI1878" s="23"/>
      <c r="UCJ1878" s="23"/>
      <c r="UCK1878" s="23"/>
      <c r="UCL1878" s="23"/>
      <c r="UCM1878" s="23"/>
      <c r="UCN1878" s="23"/>
      <c r="UCO1878" s="23"/>
      <c r="UCP1878" s="23"/>
      <c r="UCQ1878" s="23"/>
      <c r="UCR1878" s="23"/>
      <c r="UCS1878" s="23"/>
      <c r="UCT1878" s="23"/>
      <c r="UCU1878" s="23"/>
      <c r="UCV1878" s="23"/>
      <c r="UCW1878" s="23"/>
      <c r="UCX1878" s="23"/>
      <c r="UCY1878" s="23"/>
      <c r="UCZ1878" s="23"/>
      <c r="UDA1878" s="23"/>
      <c r="UDB1878" s="23"/>
      <c r="UDC1878" s="23"/>
      <c r="UDD1878" s="23"/>
      <c r="UDE1878" s="23"/>
      <c r="UDF1878" s="23"/>
      <c r="UDG1878" s="23"/>
      <c r="UDH1878" s="23"/>
      <c r="UDI1878" s="23"/>
      <c r="UDJ1878" s="23"/>
      <c r="UDK1878" s="23"/>
      <c r="UDL1878" s="23"/>
      <c r="UDM1878" s="23"/>
      <c r="UDN1878" s="23"/>
      <c r="UDO1878" s="23"/>
      <c r="UDP1878" s="23"/>
      <c r="UDQ1878" s="23"/>
      <c r="UDR1878" s="23"/>
      <c r="UDS1878" s="23"/>
      <c r="UDT1878" s="23"/>
      <c r="UDU1878" s="23"/>
      <c r="UDV1878" s="23"/>
      <c r="UDW1878" s="23"/>
      <c r="UDX1878" s="23"/>
      <c r="UDY1878" s="23"/>
      <c r="UDZ1878" s="23"/>
      <c r="UEA1878" s="23"/>
      <c r="UEB1878" s="23"/>
      <c r="UEC1878" s="23"/>
      <c r="UED1878" s="23"/>
      <c r="UEE1878" s="23"/>
      <c r="UEF1878" s="23"/>
      <c r="UEG1878" s="23"/>
      <c r="UEH1878" s="23"/>
      <c r="UEI1878" s="23"/>
      <c r="UEJ1878" s="23"/>
      <c r="UEK1878" s="23"/>
      <c r="UEL1878" s="23"/>
      <c r="UEM1878" s="23"/>
      <c r="UEN1878" s="23"/>
      <c r="UEO1878" s="23"/>
      <c r="UEP1878" s="23"/>
      <c r="UEQ1878" s="23"/>
      <c r="UER1878" s="23"/>
      <c r="UES1878" s="23"/>
      <c r="UET1878" s="23"/>
      <c r="UEU1878" s="23"/>
      <c r="UEV1878" s="23"/>
      <c r="UEW1878" s="23"/>
      <c r="UEX1878" s="23"/>
      <c r="UEY1878" s="23"/>
      <c r="UEZ1878" s="23"/>
      <c r="UFA1878" s="23"/>
      <c r="UFB1878" s="23"/>
      <c r="UFC1878" s="23"/>
      <c r="UFD1878" s="23"/>
      <c r="UFE1878" s="23"/>
      <c r="UFF1878" s="23"/>
      <c r="UFG1878" s="23"/>
      <c r="UFH1878" s="23"/>
      <c r="UFI1878" s="23"/>
      <c r="UFJ1878" s="23"/>
      <c r="UFK1878" s="23"/>
      <c r="UFL1878" s="23"/>
      <c r="UFM1878" s="23"/>
      <c r="UFN1878" s="23"/>
      <c r="UFO1878" s="23"/>
      <c r="UFP1878" s="23"/>
      <c r="UFQ1878" s="23"/>
      <c r="UFR1878" s="23"/>
      <c r="UFS1878" s="23"/>
      <c r="UFT1878" s="23"/>
      <c r="UFU1878" s="23"/>
      <c r="UFV1878" s="23"/>
      <c r="UFW1878" s="23"/>
      <c r="UFX1878" s="23"/>
      <c r="UFY1878" s="23"/>
      <c r="UFZ1878" s="23"/>
      <c r="UGA1878" s="23"/>
      <c r="UGB1878" s="23"/>
      <c r="UGC1878" s="23"/>
      <c r="UGD1878" s="23"/>
      <c r="UGE1878" s="23"/>
      <c r="UGF1878" s="23"/>
      <c r="UGG1878" s="23"/>
      <c r="UGH1878" s="23"/>
      <c r="UGI1878" s="23"/>
      <c r="UGJ1878" s="23"/>
      <c r="UGK1878" s="23"/>
      <c r="UGL1878" s="23"/>
      <c r="UGM1878" s="23"/>
      <c r="UGN1878" s="23"/>
      <c r="UGO1878" s="23"/>
      <c r="UGP1878" s="23"/>
      <c r="UGQ1878" s="23"/>
      <c r="UGR1878" s="23"/>
      <c r="UGS1878" s="23"/>
      <c r="UGT1878" s="23"/>
      <c r="UGU1878" s="23"/>
      <c r="UGV1878" s="23"/>
      <c r="UGW1878" s="23"/>
      <c r="UGX1878" s="23"/>
      <c r="UGY1878" s="23"/>
      <c r="UGZ1878" s="23"/>
      <c r="UHA1878" s="23"/>
      <c r="UHB1878" s="23"/>
      <c r="UHC1878" s="23"/>
      <c r="UHD1878" s="23"/>
      <c r="UHE1878" s="23"/>
      <c r="UHF1878" s="23"/>
      <c r="UHG1878" s="23"/>
      <c r="UHH1878" s="23"/>
      <c r="UHI1878" s="23"/>
      <c r="UHJ1878" s="23"/>
      <c r="UHK1878" s="23"/>
      <c r="UHL1878" s="23"/>
      <c r="UHM1878" s="23"/>
      <c r="UHN1878" s="23"/>
      <c r="UHO1878" s="23"/>
      <c r="UHP1878" s="23"/>
      <c r="UHQ1878" s="23"/>
      <c r="UHR1878" s="23"/>
      <c r="UHS1878" s="23"/>
      <c r="UHT1878" s="23"/>
      <c r="UHU1878" s="23"/>
      <c r="UHV1878" s="23"/>
      <c r="UHW1878" s="23"/>
      <c r="UHX1878" s="23"/>
      <c r="UHY1878" s="23"/>
      <c r="UHZ1878" s="23"/>
      <c r="UIA1878" s="23"/>
      <c r="UIB1878" s="23"/>
      <c r="UIC1878" s="23"/>
      <c r="UID1878" s="23"/>
      <c r="UIE1878" s="23"/>
      <c r="UIF1878" s="23"/>
      <c r="UIG1878" s="23"/>
      <c r="UIH1878" s="23"/>
      <c r="UII1878" s="23"/>
      <c r="UIJ1878" s="23"/>
      <c r="UIK1878" s="23"/>
      <c r="UIL1878" s="23"/>
      <c r="UIM1878" s="23"/>
      <c r="UIN1878" s="23"/>
      <c r="UIO1878" s="23"/>
      <c r="UIP1878" s="23"/>
      <c r="UIQ1878" s="23"/>
      <c r="UIR1878" s="23"/>
      <c r="UIS1878" s="23"/>
      <c r="UIT1878" s="23"/>
      <c r="UIU1878" s="23"/>
      <c r="UIV1878" s="23"/>
      <c r="UIW1878" s="23"/>
      <c r="UIX1878" s="23"/>
      <c r="UIY1878" s="23"/>
      <c r="UIZ1878" s="23"/>
      <c r="UJA1878" s="23"/>
      <c r="UJB1878" s="23"/>
      <c r="UJC1878" s="23"/>
      <c r="UJD1878" s="23"/>
      <c r="UJE1878" s="23"/>
      <c r="UJF1878" s="23"/>
      <c r="UJG1878" s="23"/>
      <c r="UJH1878" s="23"/>
      <c r="UJI1878" s="23"/>
      <c r="UJJ1878" s="23"/>
      <c r="UJK1878" s="23"/>
      <c r="UJL1878" s="23"/>
      <c r="UJM1878" s="23"/>
      <c r="UJN1878" s="23"/>
      <c r="UJO1878" s="23"/>
      <c r="UJP1878" s="23"/>
      <c r="UJQ1878" s="23"/>
      <c r="UJR1878" s="23"/>
      <c r="UJS1878" s="23"/>
      <c r="UJT1878" s="23"/>
      <c r="UJU1878" s="23"/>
      <c r="UJV1878" s="23"/>
      <c r="UJW1878" s="23"/>
      <c r="UJX1878" s="23"/>
      <c r="UJY1878" s="23"/>
      <c r="UJZ1878" s="23"/>
      <c r="UKA1878" s="23"/>
      <c r="UKB1878" s="23"/>
      <c r="UKC1878" s="23"/>
      <c r="UKD1878" s="23"/>
      <c r="UKE1878" s="23"/>
      <c r="UKF1878" s="23"/>
      <c r="UKG1878" s="23"/>
      <c r="UKH1878" s="23"/>
      <c r="UKI1878" s="23"/>
      <c r="UKJ1878" s="23"/>
      <c r="UKK1878" s="23"/>
      <c r="UKL1878" s="23"/>
      <c r="UKM1878" s="23"/>
      <c r="UKN1878" s="23"/>
      <c r="UKO1878" s="23"/>
      <c r="UKP1878" s="23"/>
      <c r="UKQ1878" s="23"/>
      <c r="UKR1878" s="23"/>
      <c r="UKS1878" s="23"/>
      <c r="UKT1878" s="23"/>
      <c r="UKU1878" s="23"/>
      <c r="UKV1878" s="23"/>
      <c r="UKW1878" s="23"/>
      <c r="UKX1878" s="23"/>
      <c r="UKY1878" s="23"/>
      <c r="UKZ1878" s="23"/>
      <c r="ULA1878" s="23"/>
      <c r="ULB1878" s="23"/>
      <c r="ULC1878" s="23"/>
      <c r="ULD1878" s="23"/>
      <c r="ULE1878" s="23"/>
      <c r="ULF1878" s="23"/>
      <c r="ULG1878" s="23"/>
      <c r="ULH1878" s="23"/>
      <c r="ULI1878" s="23"/>
      <c r="ULJ1878" s="23"/>
      <c r="ULK1878" s="23"/>
      <c r="ULL1878" s="23"/>
      <c r="ULM1878" s="23"/>
      <c r="ULN1878" s="23"/>
      <c r="ULO1878" s="23"/>
      <c r="ULP1878" s="23"/>
      <c r="ULQ1878" s="23"/>
      <c r="ULR1878" s="23"/>
      <c r="ULS1878" s="23"/>
      <c r="ULT1878" s="23"/>
      <c r="ULU1878" s="23"/>
      <c r="ULV1878" s="23"/>
      <c r="ULW1878" s="23"/>
      <c r="ULX1878" s="23"/>
      <c r="ULY1878" s="23"/>
      <c r="ULZ1878" s="23"/>
      <c r="UMA1878" s="23"/>
      <c r="UMB1878" s="23"/>
      <c r="UMC1878" s="23"/>
      <c r="UMD1878" s="23"/>
      <c r="UME1878" s="23"/>
      <c r="UMF1878" s="23"/>
      <c r="UMG1878" s="23"/>
      <c r="UMH1878" s="23"/>
      <c r="UMI1878" s="23"/>
      <c r="UMJ1878" s="23"/>
      <c r="UMK1878" s="23"/>
      <c r="UML1878" s="23"/>
      <c r="UMM1878" s="23"/>
      <c r="UMN1878" s="23"/>
      <c r="UMO1878" s="23"/>
      <c r="UMP1878" s="23"/>
      <c r="UMQ1878" s="23"/>
      <c r="UMR1878" s="23"/>
      <c r="UMS1878" s="23"/>
      <c r="UMT1878" s="23"/>
      <c r="UMU1878" s="23"/>
      <c r="UMV1878" s="23"/>
      <c r="UMW1878" s="23"/>
      <c r="UMX1878" s="23"/>
      <c r="UMY1878" s="23"/>
      <c r="UMZ1878" s="23"/>
      <c r="UNA1878" s="23"/>
      <c r="UNB1878" s="23"/>
      <c r="UNC1878" s="23"/>
      <c r="UND1878" s="23"/>
      <c r="UNE1878" s="23"/>
      <c r="UNF1878" s="23"/>
      <c r="UNG1878" s="23"/>
      <c r="UNH1878" s="23"/>
      <c r="UNI1878" s="23"/>
      <c r="UNJ1878" s="23"/>
      <c r="UNK1878" s="23"/>
      <c r="UNL1878" s="23"/>
      <c r="UNM1878" s="23"/>
      <c r="UNN1878" s="23"/>
      <c r="UNO1878" s="23"/>
      <c r="UNP1878" s="23"/>
      <c r="UNQ1878" s="23"/>
      <c r="UNR1878" s="23"/>
      <c r="UNS1878" s="23"/>
      <c r="UNT1878" s="23"/>
      <c r="UNU1878" s="23"/>
      <c r="UNV1878" s="23"/>
      <c r="UNW1878" s="23"/>
      <c r="UNX1878" s="23"/>
      <c r="UNY1878" s="23"/>
      <c r="UNZ1878" s="23"/>
      <c r="UOA1878" s="23"/>
      <c r="UOB1878" s="23"/>
      <c r="UOC1878" s="23"/>
      <c r="UOD1878" s="23"/>
      <c r="UOE1878" s="23"/>
      <c r="UOF1878" s="23"/>
      <c r="UOG1878" s="23"/>
      <c r="UOH1878" s="23"/>
      <c r="UOI1878" s="23"/>
      <c r="UOJ1878" s="23"/>
      <c r="UOK1878" s="23"/>
      <c r="UOL1878" s="23"/>
      <c r="UOM1878" s="23"/>
      <c r="UON1878" s="23"/>
      <c r="UOO1878" s="23"/>
      <c r="UOP1878" s="23"/>
      <c r="UOQ1878" s="23"/>
      <c r="UOR1878" s="23"/>
      <c r="UOS1878" s="23"/>
      <c r="UOT1878" s="23"/>
      <c r="UOU1878" s="23"/>
      <c r="UOV1878" s="23"/>
      <c r="UOW1878" s="23"/>
      <c r="UOX1878" s="23"/>
      <c r="UOY1878" s="23"/>
      <c r="UOZ1878" s="23"/>
      <c r="UPA1878" s="23"/>
      <c r="UPB1878" s="23"/>
      <c r="UPC1878" s="23"/>
      <c r="UPD1878" s="23"/>
      <c r="UPE1878" s="23"/>
      <c r="UPF1878" s="23"/>
      <c r="UPG1878" s="23"/>
      <c r="UPH1878" s="23"/>
      <c r="UPI1878" s="23"/>
      <c r="UPJ1878" s="23"/>
      <c r="UPK1878" s="23"/>
      <c r="UPL1878" s="23"/>
      <c r="UPM1878" s="23"/>
      <c r="UPN1878" s="23"/>
      <c r="UPO1878" s="23"/>
      <c r="UPP1878" s="23"/>
      <c r="UPQ1878" s="23"/>
      <c r="UPR1878" s="23"/>
      <c r="UPS1878" s="23"/>
      <c r="UPT1878" s="23"/>
      <c r="UPU1878" s="23"/>
      <c r="UPV1878" s="23"/>
      <c r="UPW1878" s="23"/>
      <c r="UPX1878" s="23"/>
      <c r="UPY1878" s="23"/>
      <c r="UPZ1878" s="23"/>
      <c r="UQA1878" s="23"/>
      <c r="UQB1878" s="23"/>
      <c r="UQC1878" s="23"/>
      <c r="UQD1878" s="23"/>
      <c r="UQE1878" s="23"/>
      <c r="UQF1878" s="23"/>
      <c r="UQG1878" s="23"/>
      <c r="UQH1878" s="23"/>
      <c r="UQI1878" s="23"/>
      <c r="UQJ1878" s="23"/>
      <c r="UQK1878" s="23"/>
      <c r="UQL1878" s="23"/>
      <c r="UQM1878" s="23"/>
      <c r="UQN1878" s="23"/>
      <c r="UQO1878" s="23"/>
      <c r="UQP1878" s="23"/>
      <c r="UQQ1878" s="23"/>
      <c r="UQR1878" s="23"/>
      <c r="UQS1878" s="23"/>
      <c r="UQT1878" s="23"/>
      <c r="UQU1878" s="23"/>
      <c r="UQV1878" s="23"/>
      <c r="UQW1878" s="23"/>
      <c r="UQX1878" s="23"/>
      <c r="UQY1878" s="23"/>
      <c r="UQZ1878" s="23"/>
      <c r="URA1878" s="23"/>
      <c r="URB1878" s="23"/>
      <c r="URC1878" s="23"/>
      <c r="URD1878" s="23"/>
      <c r="URE1878" s="23"/>
      <c r="URF1878" s="23"/>
      <c r="URG1878" s="23"/>
      <c r="URH1878" s="23"/>
      <c r="URI1878" s="23"/>
      <c r="URJ1878" s="23"/>
      <c r="URK1878" s="23"/>
      <c r="URL1878" s="23"/>
      <c r="URM1878" s="23"/>
      <c r="URN1878" s="23"/>
      <c r="URO1878" s="23"/>
      <c r="URP1878" s="23"/>
      <c r="URQ1878" s="23"/>
      <c r="URR1878" s="23"/>
      <c r="URS1878" s="23"/>
      <c r="URT1878" s="23"/>
      <c r="URU1878" s="23"/>
      <c r="URV1878" s="23"/>
      <c r="URW1878" s="23"/>
      <c r="URX1878" s="23"/>
      <c r="URY1878" s="23"/>
      <c r="URZ1878" s="23"/>
      <c r="USA1878" s="23"/>
      <c r="USB1878" s="23"/>
      <c r="USC1878" s="23"/>
      <c r="USD1878" s="23"/>
      <c r="USE1878" s="23"/>
      <c r="USF1878" s="23"/>
      <c r="USG1878" s="23"/>
      <c r="USH1878" s="23"/>
      <c r="USI1878" s="23"/>
      <c r="USJ1878" s="23"/>
      <c r="USK1878" s="23"/>
      <c r="USL1878" s="23"/>
      <c r="USM1878" s="23"/>
      <c r="USN1878" s="23"/>
      <c r="USO1878" s="23"/>
      <c r="USP1878" s="23"/>
      <c r="USQ1878" s="23"/>
      <c r="USR1878" s="23"/>
      <c r="USS1878" s="23"/>
      <c r="UST1878" s="23"/>
      <c r="USU1878" s="23"/>
      <c r="USV1878" s="23"/>
      <c r="USW1878" s="23"/>
      <c r="USX1878" s="23"/>
      <c r="USY1878" s="23"/>
      <c r="USZ1878" s="23"/>
      <c r="UTA1878" s="23"/>
      <c r="UTB1878" s="23"/>
      <c r="UTC1878" s="23"/>
      <c r="UTD1878" s="23"/>
      <c r="UTE1878" s="23"/>
      <c r="UTF1878" s="23"/>
      <c r="UTG1878" s="23"/>
      <c r="UTH1878" s="23"/>
      <c r="UTI1878" s="23"/>
      <c r="UTJ1878" s="23"/>
      <c r="UTK1878" s="23"/>
      <c r="UTL1878" s="23"/>
      <c r="UTM1878" s="23"/>
      <c r="UTN1878" s="23"/>
      <c r="UTO1878" s="23"/>
      <c r="UTP1878" s="23"/>
      <c r="UTQ1878" s="23"/>
      <c r="UTR1878" s="23"/>
      <c r="UTS1878" s="23"/>
      <c r="UTT1878" s="23"/>
      <c r="UTU1878" s="23"/>
      <c r="UTV1878" s="23"/>
      <c r="UTW1878" s="23"/>
      <c r="UTX1878" s="23"/>
      <c r="UTY1878" s="23"/>
      <c r="UTZ1878" s="23"/>
      <c r="UUA1878" s="23"/>
      <c r="UUB1878" s="23"/>
      <c r="UUC1878" s="23"/>
      <c r="UUD1878" s="23"/>
      <c r="UUE1878" s="23"/>
      <c r="UUF1878" s="23"/>
      <c r="UUG1878" s="23"/>
      <c r="UUH1878" s="23"/>
      <c r="UUI1878" s="23"/>
      <c r="UUJ1878" s="23"/>
      <c r="UUK1878" s="23"/>
      <c r="UUL1878" s="23"/>
      <c r="UUM1878" s="23"/>
      <c r="UUN1878" s="23"/>
      <c r="UUO1878" s="23"/>
      <c r="UUP1878" s="23"/>
      <c r="UUQ1878" s="23"/>
      <c r="UUR1878" s="23"/>
      <c r="UUS1878" s="23"/>
      <c r="UUT1878" s="23"/>
      <c r="UUU1878" s="23"/>
      <c r="UUV1878" s="23"/>
      <c r="UUW1878" s="23"/>
      <c r="UUX1878" s="23"/>
      <c r="UUY1878" s="23"/>
      <c r="UUZ1878" s="23"/>
      <c r="UVA1878" s="23"/>
      <c r="UVB1878" s="23"/>
      <c r="UVC1878" s="23"/>
      <c r="UVD1878" s="23"/>
      <c r="UVE1878" s="23"/>
      <c r="UVF1878" s="23"/>
      <c r="UVG1878" s="23"/>
      <c r="UVH1878" s="23"/>
      <c r="UVI1878" s="23"/>
      <c r="UVJ1878" s="23"/>
      <c r="UVK1878" s="23"/>
      <c r="UVL1878" s="23"/>
      <c r="UVM1878" s="23"/>
      <c r="UVN1878" s="23"/>
      <c r="UVO1878" s="23"/>
      <c r="UVP1878" s="23"/>
      <c r="UVQ1878" s="23"/>
      <c r="UVR1878" s="23"/>
      <c r="UVS1878" s="23"/>
      <c r="UVT1878" s="23"/>
      <c r="UVU1878" s="23"/>
      <c r="UVV1878" s="23"/>
      <c r="UVW1878" s="23"/>
      <c r="UVX1878" s="23"/>
      <c r="UVY1878" s="23"/>
      <c r="UVZ1878" s="23"/>
      <c r="UWA1878" s="23"/>
      <c r="UWB1878" s="23"/>
      <c r="UWC1878" s="23"/>
      <c r="UWD1878" s="23"/>
      <c r="UWE1878" s="23"/>
      <c r="UWF1878" s="23"/>
      <c r="UWG1878" s="23"/>
      <c r="UWH1878" s="23"/>
      <c r="UWI1878" s="23"/>
      <c r="UWJ1878" s="23"/>
      <c r="UWK1878" s="23"/>
      <c r="UWL1878" s="23"/>
      <c r="UWM1878" s="23"/>
      <c r="UWN1878" s="23"/>
      <c r="UWO1878" s="23"/>
      <c r="UWP1878" s="23"/>
      <c r="UWQ1878" s="23"/>
      <c r="UWR1878" s="23"/>
      <c r="UWS1878" s="23"/>
      <c r="UWT1878" s="23"/>
      <c r="UWU1878" s="23"/>
      <c r="UWV1878" s="23"/>
      <c r="UWW1878" s="23"/>
      <c r="UWX1878" s="23"/>
      <c r="UWY1878" s="23"/>
      <c r="UWZ1878" s="23"/>
      <c r="UXA1878" s="23"/>
      <c r="UXB1878" s="23"/>
      <c r="UXC1878" s="23"/>
      <c r="UXD1878" s="23"/>
      <c r="UXE1878" s="23"/>
      <c r="UXF1878" s="23"/>
      <c r="UXG1878" s="23"/>
      <c r="UXH1878" s="23"/>
      <c r="UXI1878" s="23"/>
      <c r="UXJ1878" s="23"/>
      <c r="UXK1878" s="23"/>
      <c r="UXL1878" s="23"/>
      <c r="UXM1878" s="23"/>
      <c r="UXN1878" s="23"/>
      <c r="UXO1878" s="23"/>
      <c r="UXP1878" s="23"/>
      <c r="UXQ1878" s="23"/>
      <c r="UXR1878" s="23"/>
      <c r="UXS1878" s="23"/>
      <c r="UXT1878" s="23"/>
      <c r="UXU1878" s="23"/>
      <c r="UXV1878" s="23"/>
      <c r="UXW1878" s="23"/>
      <c r="UXX1878" s="23"/>
      <c r="UXY1878" s="23"/>
      <c r="UXZ1878" s="23"/>
      <c r="UYA1878" s="23"/>
      <c r="UYB1878" s="23"/>
      <c r="UYC1878" s="23"/>
      <c r="UYD1878" s="23"/>
      <c r="UYE1878" s="23"/>
      <c r="UYF1878" s="23"/>
      <c r="UYG1878" s="23"/>
      <c r="UYH1878" s="23"/>
      <c r="UYI1878" s="23"/>
      <c r="UYJ1878" s="23"/>
      <c r="UYK1878" s="23"/>
      <c r="UYL1878" s="23"/>
      <c r="UYM1878" s="23"/>
      <c r="UYN1878" s="23"/>
      <c r="UYO1878" s="23"/>
      <c r="UYP1878" s="23"/>
      <c r="UYQ1878" s="23"/>
      <c r="UYR1878" s="23"/>
      <c r="UYS1878" s="23"/>
      <c r="UYT1878" s="23"/>
      <c r="UYU1878" s="23"/>
      <c r="UYV1878" s="23"/>
      <c r="UYW1878" s="23"/>
      <c r="UYX1878" s="23"/>
      <c r="UYY1878" s="23"/>
      <c r="UYZ1878" s="23"/>
      <c r="UZA1878" s="23"/>
      <c r="UZB1878" s="23"/>
      <c r="UZC1878" s="23"/>
      <c r="UZD1878" s="23"/>
      <c r="UZE1878" s="23"/>
      <c r="UZF1878" s="23"/>
      <c r="UZG1878" s="23"/>
      <c r="UZH1878" s="23"/>
      <c r="UZI1878" s="23"/>
      <c r="UZJ1878" s="23"/>
      <c r="UZK1878" s="23"/>
      <c r="UZL1878" s="23"/>
      <c r="UZM1878" s="23"/>
      <c r="UZN1878" s="23"/>
      <c r="UZO1878" s="23"/>
      <c r="UZP1878" s="23"/>
      <c r="UZQ1878" s="23"/>
      <c r="UZR1878" s="23"/>
      <c r="UZS1878" s="23"/>
      <c r="UZT1878" s="23"/>
      <c r="UZU1878" s="23"/>
      <c r="UZV1878" s="23"/>
      <c r="UZW1878" s="23"/>
      <c r="UZX1878" s="23"/>
      <c r="UZY1878" s="23"/>
      <c r="UZZ1878" s="23"/>
      <c r="VAA1878" s="23"/>
      <c r="VAB1878" s="23"/>
      <c r="VAC1878" s="23"/>
      <c r="VAD1878" s="23"/>
      <c r="VAE1878" s="23"/>
      <c r="VAF1878" s="23"/>
      <c r="VAG1878" s="23"/>
      <c r="VAH1878" s="23"/>
      <c r="VAI1878" s="23"/>
      <c r="VAJ1878" s="23"/>
      <c r="VAK1878" s="23"/>
      <c r="VAL1878" s="23"/>
      <c r="VAM1878" s="23"/>
      <c r="VAN1878" s="23"/>
      <c r="VAO1878" s="23"/>
      <c r="VAP1878" s="23"/>
      <c r="VAQ1878" s="23"/>
      <c r="VAR1878" s="23"/>
      <c r="VAS1878" s="23"/>
      <c r="VAT1878" s="23"/>
      <c r="VAU1878" s="23"/>
      <c r="VAV1878" s="23"/>
      <c r="VAW1878" s="23"/>
      <c r="VAX1878" s="23"/>
      <c r="VAY1878" s="23"/>
      <c r="VAZ1878" s="23"/>
      <c r="VBA1878" s="23"/>
      <c r="VBB1878" s="23"/>
      <c r="VBC1878" s="23"/>
      <c r="VBD1878" s="23"/>
      <c r="VBE1878" s="23"/>
      <c r="VBF1878" s="23"/>
      <c r="VBG1878" s="23"/>
      <c r="VBH1878" s="23"/>
      <c r="VBI1878" s="23"/>
      <c r="VBJ1878" s="23"/>
      <c r="VBK1878" s="23"/>
      <c r="VBL1878" s="23"/>
      <c r="VBM1878" s="23"/>
      <c r="VBN1878" s="23"/>
      <c r="VBO1878" s="23"/>
      <c r="VBP1878" s="23"/>
      <c r="VBQ1878" s="23"/>
      <c r="VBR1878" s="23"/>
      <c r="VBS1878" s="23"/>
      <c r="VBT1878" s="23"/>
      <c r="VBU1878" s="23"/>
      <c r="VBV1878" s="23"/>
      <c r="VBW1878" s="23"/>
      <c r="VBX1878" s="23"/>
      <c r="VBY1878" s="23"/>
      <c r="VBZ1878" s="23"/>
      <c r="VCA1878" s="23"/>
      <c r="VCB1878" s="23"/>
      <c r="VCC1878" s="23"/>
      <c r="VCD1878" s="23"/>
      <c r="VCE1878" s="23"/>
      <c r="VCF1878" s="23"/>
      <c r="VCG1878" s="23"/>
      <c r="VCH1878" s="23"/>
      <c r="VCI1878" s="23"/>
      <c r="VCJ1878" s="23"/>
      <c r="VCK1878" s="23"/>
      <c r="VCL1878" s="23"/>
      <c r="VCM1878" s="23"/>
      <c r="VCN1878" s="23"/>
      <c r="VCO1878" s="23"/>
      <c r="VCP1878" s="23"/>
      <c r="VCQ1878" s="23"/>
      <c r="VCR1878" s="23"/>
      <c r="VCS1878" s="23"/>
      <c r="VCT1878" s="23"/>
      <c r="VCU1878" s="23"/>
      <c r="VCV1878" s="23"/>
      <c r="VCW1878" s="23"/>
      <c r="VCX1878" s="23"/>
      <c r="VCY1878" s="23"/>
      <c r="VCZ1878" s="23"/>
      <c r="VDA1878" s="23"/>
      <c r="VDB1878" s="23"/>
      <c r="VDC1878" s="23"/>
      <c r="VDD1878" s="23"/>
      <c r="VDE1878" s="23"/>
      <c r="VDF1878" s="23"/>
      <c r="VDG1878" s="23"/>
      <c r="VDH1878" s="23"/>
      <c r="VDI1878" s="23"/>
      <c r="VDJ1878" s="23"/>
      <c r="VDK1878" s="23"/>
      <c r="VDL1878" s="23"/>
      <c r="VDM1878" s="23"/>
      <c r="VDN1878" s="23"/>
      <c r="VDO1878" s="23"/>
      <c r="VDP1878" s="23"/>
      <c r="VDQ1878" s="23"/>
      <c r="VDR1878" s="23"/>
      <c r="VDS1878" s="23"/>
      <c r="VDT1878" s="23"/>
      <c r="VDU1878" s="23"/>
      <c r="VDV1878" s="23"/>
      <c r="VDW1878" s="23"/>
      <c r="VDX1878" s="23"/>
      <c r="VDY1878" s="23"/>
      <c r="VDZ1878" s="23"/>
      <c r="VEA1878" s="23"/>
      <c r="VEB1878" s="23"/>
      <c r="VEC1878" s="23"/>
      <c r="VED1878" s="23"/>
      <c r="VEE1878" s="23"/>
      <c r="VEF1878" s="23"/>
      <c r="VEG1878" s="23"/>
      <c r="VEH1878" s="23"/>
      <c r="VEI1878" s="23"/>
      <c r="VEJ1878" s="23"/>
      <c r="VEK1878" s="23"/>
      <c r="VEL1878" s="23"/>
      <c r="VEM1878" s="23"/>
      <c r="VEN1878" s="23"/>
      <c r="VEO1878" s="23"/>
      <c r="VEP1878" s="23"/>
      <c r="VEQ1878" s="23"/>
      <c r="VER1878" s="23"/>
      <c r="VES1878" s="23"/>
      <c r="VET1878" s="23"/>
      <c r="VEU1878" s="23"/>
      <c r="VEV1878" s="23"/>
      <c r="VEW1878" s="23"/>
      <c r="VEX1878" s="23"/>
      <c r="VEY1878" s="23"/>
      <c r="VEZ1878" s="23"/>
      <c r="VFA1878" s="23"/>
      <c r="VFB1878" s="23"/>
      <c r="VFC1878" s="23"/>
      <c r="VFD1878" s="23"/>
      <c r="VFE1878" s="23"/>
      <c r="VFF1878" s="23"/>
      <c r="VFG1878" s="23"/>
      <c r="VFH1878" s="23"/>
      <c r="VFI1878" s="23"/>
      <c r="VFJ1878" s="23"/>
      <c r="VFK1878" s="23"/>
      <c r="VFL1878" s="23"/>
      <c r="VFM1878" s="23"/>
      <c r="VFN1878" s="23"/>
      <c r="VFO1878" s="23"/>
      <c r="VFP1878" s="23"/>
      <c r="VFQ1878" s="23"/>
      <c r="VFR1878" s="23"/>
      <c r="VFS1878" s="23"/>
      <c r="VFT1878" s="23"/>
      <c r="VFU1878" s="23"/>
      <c r="VFV1878" s="23"/>
      <c r="VFW1878" s="23"/>
      <c r="VFX1878" s="23"/>
      <c r="VFY1878" s="23"/>
      <c r="VFZ1878" s="23"/>
      <c r="VGA1878" s="23"/>
      <c r="VGB1878" s="23"/>
      <c r="VGC1878" s="23"/>
      <c r="VGD1878" s="23"/>
      <c r="VGE1878" s="23"/>
      <c r="VGF1878" s="23"/>
      <c r="VGG1878" s="23"/>
      <c r="VGH1878" s="23"/>
      <c r="VGI1878" s="23"/>
      <c r="VGJ1878" s="23"/>
      <c r="VGK1878" s="23"/>
      <c r="VGL1878" s="23"/>
      <c r="VGM1878" s="23"/>
      <c r="VGN1878" s="23"/>
      <c r="VGO1878" s="23"/>
      <c r="VGP1878" s="23"/>
      <c r="VGQ1878" s="23"/>
      <c r="VGR1878" s="23"/>
      <c r="VGS1878" s="23"/>
      <c r="VGT1878" s="23"/>
      <c r="VGU1878" s="23"/>
      <c r="VGV1878" s="23"/>
      <c r="VGW1878" s="23"/>
      <c r="VGX1878" s="23"/>
      <c r="VGY1878" s="23"/>
      <c r="VGZ1878" s="23"/>
      <c r="VHA1878" s="23"/>
      <c r="VHB1878" s="23"/>
      <c r="VHC1878" s="23"/>
      <c r="VHD1878" s="23"/>
      <c r="VHE1878" s="23"/>
      <c r="VHF1878" s="23"/>
      <c r="VHG1878" s="23"/>
      <c r="VHH1878" s="23"/>
      <c r="VHI1878" s="23"/>
      <c r="VHJ1878" s="23"/>
      <c r="VHK1878" s="23"/>
      <c r="VHL1878" s="23"/>
      <c r="VHM1878" s="23"/>
      <c r="VHN1878" s="23"/>
      <c r="VHO1878" s="23"/>
      <c r="VHP1878" s="23"/>
      <c r="VHQ1878" s="23"/>
      <c r="VHR1878" s="23"/>
      <c r="VHS1878" s="23"/>
      <c r="VHT1878" s="23"/>
      <c r="VHU1878" s="23"/>
      <c r="VHV1878" s="23"/>
      <c r="VHW1878" s="23"/>
      <c r="VHX1878" s="23"/>
      <c r="VHY1878" s="23"/>
      <c r="VHZ1878" s="23"/>
      <c r="VIA1878" s="23"/>
      <c r="VIB1878" s="23"/>
      <c r="VIC1878" s="23"/>
      <c r="VID1878" s="23"/>
      <c r="VIE1878" s="23"/>
      <c r="VIF1878" s="23"/>
      <c r="VIG1878" s="23"/>
      <c r="VIH1878" s="23"/>
      <c r="VII1878" s="23"/>
      <c r="VIJ1878" s="23"/>
      <c r="VIK1878" s="23"/>
      <c r="VIL1878" s="23"/>
      <c r="VIM1878" s="23"/>
      <c r="VIN1878" s="23"/>
      <c r="VIO1878" s="23"/>
      <c r="VIP1878" s="23"/>
      <c r="VIQ1878" s="23"/>
      <c r="VIR1878" s="23"/>
      <c r="VIS1878" s="23"/>
      <c r="VIT1878" s="23"/>
      <c r="VIU1878" s="23"/>
      <c r="VIV1878" s="23"/>
      <c r="VIW1878" s="23"/>
      <c r="VIX1878" s="23"/>
      <c r="VIY1878" s="23"/>
      <c r="VIZ1878" s="23"/>
      <c r="VJA1878" s="23"/>
      <c r="VJB1878" s="23"/>
      <c r="VJC1878" s="23"/>
      <c r="VJD1878" s="23"/>
      <c r="VJE1878" s="23"/>
      <c r="VJF1878" s="23"/>
      <c r="VJG1878" s="23"/>
      <c r="VJH1878" s="23"/>
      <c r="VJI1878" s="23"/>
      <c r="VJJ1878" s="23"/>
      <c r="VJK1878" s="23"/>
      <c r="VJL1878" s="23"/>
      <c r="VJM1878" s="23"/>
      <c r="VJN1878" s="23"/>
      <c r="VJO1878" s="23"/>
      <c r="VJP1878" s="23"/>
      <c r="VJQ1878" s="23"/>
      <c r="VJR1878" s="23"/>
      <c r="VJS1878" s="23"/>
      <c r="VJT1878" s="23"/>
      <c r="VJU1878" s="23"/>
      <c r="VJV1878" s="23"/>
      <c r="VJW1878" s="23"/>
      <c r="VJX1878" s="23"/>
      <c r="VJY1878" s="23"/>
      <c r="VJZ1878" s="23"/>
      <c r="VKA1878" s="23"/>
      <c r="VKB1878" s="23"/>
      <c r="VKC1878" s="23"/>
      <c r="VKD1878" s="23"/>
      <c r="VKE1878" s="23"/>
      <c r="VKF1878" s="23"/>
      <c r="VKG1878" s="23"/>
      <c r="VKH1878" s="23"/>
      <c r="VKI1878" s="23"/>
      <c r="VKJ1878" s="23"/>
      <c r="VKK1878" s="23"/>
      <c r="VKL1878" s="23"/>
      <c r="VKM1878" s="23"/>
      <c r="VKN1878" s="23"/>
      <c r="VKO1878" s="23"/>
      <c r="VKP1878" s="23"/>
      <c r="VKQ1878" s="23"/>
      <c r="VKR1878" s="23"/>
      <c r="VKS1878" s="23"/>
      <c r="VKT1878" s="23"/>
      <c r="VKU1878" s="23"/>
      <c r="VKV1878" s="23"/>
      <c r="VKW1878" s="23"/>
      <c r="VKX1878" s="23"/>
      <c r="VKY1878" s="23"/>
      <c r="VKZ1878" s="23"/>
      <c r="VLA1878" s="23"/>
      <c r="VLB1878" s="23"/>
      <c r="VLC1878" s="23"/>
      <c r="VLD1878" s="23"/>
      <c r="VLE1878" s="23"/>
      <c r="VLF1878" s="23"/>
      <c r="VLG1878" s="23"/>
      <c r="VLH1878" s="23"/>
      <c r="VLI1878" s="23"/>
      <c r="VLJ1878" s="23"/>
      <c r="VLK1878" s="23"/>
      <c r="VLL1878" s="23"/>
      <c r="VLM1878" s="23"/>
      <c r="VLN1878" s="23"/>
      <c r="VLO1878" s="23"/>
      <c r="VLP1878" s="23"/>
      <c r="VLQ1878" s="23"/>
      <c r="VLR1878" s="23"/>
      <c r="VLS1878" s="23"/>
      <c r="VLT1878" s="23"/>
      <c r="VLU1878" s="23"/>
      <c r="VLV1878" s="23"/>
      <c r="VLW1878" s="23"/>
      <c r="VLX1878" s="23"/>
      <c r="VLY1878" s="23"/>
      <c r="VLZ1878" s="23"/>
      <c r="VMA1878" s="23"/>
      <c r="VMB1878" s="23"/>
      <c r="VMC1878" s="23"/>
      <c r="VMD1878" s="23"/>
      <c r="VME1878" s="23"/>
      <c r="VMF1878" s="23"/>
      <c r="VMG1878" s="23"/>
      <c r="VMH1878" s="23"/>
      <c r="VMI1878" s="23"/>
      <c r="VMJ1878" s="23"/>
      <c r="VMK1878" s="23"/>
      <c r="VML1878" s="23"/>
      <c r="VMM1878" s="23"/>
      <c r="VMN1878" s="23"/>
      <c r="VMO1878" s="23"/>
      <c r="VMP1878" s="23"/>
      <c r="VMQ1878" s="23"/>
      <c r="VMR1878" s="23"/>
      <c r="VMS1878" s="23"/>
      <c r="VMT1878" s="23"/>
      <c r="VMU1878" s="23"/>
      <c r="VMV1878" s="23"/>
      <c r="VMW1878" s="23"/>
      <c r="VMX1878" s="23"/>
      <c r="VMY1878" s="23"/>
      <c r="VMZ1878" s="23"/>
      <c r="VNA1878" s="23"/>
      <c r="VNB1878" s="23"/>
      <c r="VNC1878" s="23"/>
      <c r="VND1878" s="23"/>
      <c r="VNE1878" s="23"/>
      <c r="VNF1878" s="23"/>
      <c r="VNG1878" s="23"/>
      <c r="VNH1878" s="23"/>
      <c r="VNI1878" s="23"/>
      <c r="VNJ1878" s="23"/>
      <c r="VNK1878" s="23"/>
      <c r="VNL1878" s="23"/>
      <c r="VNM1878" s="23"/>
      <c r="VNN1878" s="23"/>
      <c r="VNO1878" s="23"/>
      <c r="VNP1878" s="23"/>
      <c r="VNQ1878" s="23"/>
      <c r="VNR1878" s="23"/>
      <c r="VNS1878" s="23"/>
      <c r="VNT1878" s="23"/>
      <c r="VNU1878" s="23"/>
      <c r="VNV1878" s="23"/>
      <c r="VNW1878" s="23"/>
      <c r="VNX1878" s="23"/>
      <c r="VNY1878" s="23"/>
      <c r="VNZ1878" s="23"/>
      <c r="VOA1878" s="23"/>
      <c r="VOB1878" s="23"/>
      <c r="VOC1878" s="23"/>
      <c r="VOD1878" s="23"/>
      <c r="VOE1878" s="23"/>
      <c r="VOF1878" s="23"/>
      <c r="VOG1878" s="23"/>
      <c r="VOH1878" s="23"/>
      <c r="VOI1878" s="23"/>
      <c r="VOJ1878" s="23"/>
      <c r="VOK1878" s="23"/>
      <c r="VOL1878" s="23"/>
      <c r="VOM1878" s="23"/>
      <c r="VON1878" s="23"/>
      <c r="VOO1878" s="23"/>
      <c r="VOP1878" s="23"/>
      <c r="VOQ1878" s="23"/>
      <c r="VOR1878" s="23"/>
      <c r="VOS1878" s="23"/>
      <c r="VOT1878" s="23"/>
      <c r="VOU1878" s="23"/>
      <c r="VOV1878" s="23"/>
      <c r="VOW1878" s="23"/>
      <c r="VOX1878" s="23"/>
      <c r="VOY1878" s="23"/>
      <c r="VOZ1878" s="23"/>
      <c r="VPA1878" s="23"/>
      <c r="VPB1878" s="23"/>
      <c r="VPC1878" s="23"/>
      <c r="VPD1878" s="23"/>
      <c r="VPE1878" s="23"/>
      <c r="VPF1878" s="23"/>
      <c r="VPG1878" s="23"/>
      <c r="VPH1878" s="23"/>
      <c r="VPI1878" s="23"/>
      <c r="VPJ1878" s="23"/>
      <c r="VPK1878" s="23"/>
      <c r="VPL1878" s="23"/>
      <c r="VPM1878" s="23"/>
      <c r="VPN1878" s="23"/>
      <c r="VPO1878" s="23"/>
      <c r="VPP1878" s="23"/>
      <c r="VPQ1878" s="23"/>
      <c r="VPR1878" s="23"/>
      <c r="VPS1878" s="23"/>
      <c r="VPT1878" s="23"/>
      <c r="VPU1878" s="23"/>
      <c r="VPV1878" s="23"/>
      <c r="VPW1878" s="23"/>
      <c r="VPX1878" s="23"/>
      <c r="VPY1878" s="23"/>
      <c r="VPZ1878" s="23"/>
      <c r="VQA1878" s="23"/>
      <c r="VQB1878" s="23"/>
      <c r="VQC1878" s="23"/>
      <c r="VQD1878" s="23"/>
      <c r="VQE1878" s="23"/>
      <c r="VQF1878" s="23"/>
      <c r="VQG1878" s="23"/>
      <c r="VQH1878" s="23"/>
      <c r="VQI1878" s="23"/>
      <c r="VQJ1878" s="23"/>
      <c r="VQK1878" s="23"/>
      <c r="VQL1878" s="23"/>
      <c r="VQM1878" s="23"/>
      <c r="VQN1878" s="23"/>
      <c r="VQO1878" s="23"/>
      <c r="VQP1878" s="23"/>
      <c r="VQQ1878" s="23"/>
      <c r="VQR1878" s="23"/>
      <c r="VQS1878" s="23"/>
      <c r="VQT1878" s="23"/>
      <c r="VQU1878" s="23"/>
      <c r="VQV1878" s="23"/>
      <c r="VQW1878" s="23"/>
      <c r="VQX1878" s="23"/>
      <c r="VQY1878" s="23"/>
      <c r="VQZ1878" s="23"/>
      <c r="VRA1878" s="23"/>
      <c r="VRB1878" s="23"/>
      <c r="VRC1878" s="23"/>
      <c r="VRD1878" s="23"/>
      <c r="VRE1878" s="23"/>
      <c r="VRF1878" s="23"/>
      <c r="VRG1878" s="23"/>
      <c r="VRH1878" s="23"/>
      <c r="VRI1878" s="23"/>
      <c r="VRJ1878" s="23"/>
      <c r="VRK1878" s="23"/>
      <c r="VRL1878" s="23"/>
      <c r="VRM1878" s="23"/>
      <c r="VRN1878" s="23"/>
      <c r="VRO1878" s="23"/>
      <c r="VRP1878" s="23"/>
      <c r="VRQ1878" s="23"/>
      <c r="VRR1878" s="23"/>
      <c r="VRS1878" s="23"/>
      <c r="VRT1878" s="23"/>
      <c r="VRU1878" s="23"/>
      <c r="VRV1878" s="23"/>
      <c r="VRW1878" s="23"/>
      <c r="VRX1878" s="23"/>
      <c r="VRY1878" s="23"/>
      <c r="VRZ1878" s="23"/>
      <c r="VSA1878" s="23"/>
      <c r="VSB1878" s="23"/>
      <c r="VSC1878" s="23"/>
      <c r="VSD1878" s="23"/>
      <c r="VSE1878" s="23"/>
      <c r="VSF1878" s="23"/>
      <c r="VSG1878" s="23"/>
      <c r="VSH1878" s="23"/>
      <c r="VSI1878" s="23"/>
      <c r="VSJ1878" s="23"/>
      <c r="VSK1878" s="23"/>
      <c r="VSL1878" s="23"/>
      <c r="VSM1878" s="23"/>
      <c r="VSN1878" s="23"/>
      <c r="VSO1878" s="23"/>
      <c r="VSP1878" s="23"/>
      <c r="VSQ1878" s="23"/>
      <c r="VSR1878" s="23"/>
      <c r="VSS1878" s="23"/>
      <c r="VST1878" s="23"/>
      <c r="VSU1878" s="23"/>
      <c r="VSV1878" s="23"/>
      <c r="VSW1878" s="23"/>
      <c r="VSX1878" s="23"/>
      <c r="VSY1878" s="23"/>
      <c r="VSZ1878" s="23"/>
      <c r="VTA1878" s="23"/>
      <c r="VTB1878" s="23"/>
      <c r="VTC1878" s="23"/>
      <c r="VTD1878" s="23"/>
      <c r="VTE1878" s="23"/>
      <c r="VTF1878" s="23"/>
      <c r="VTG1878" s="23"/>
      <c r="VTH1878" s="23"/>
      <c r="VTI1878" s="23"/>
      <c r="VTJ1878" s="23"/>
      <c r="VTK1878" s="23"/>
      <c r="VTL1878" s="23"/>
      <c r="VTM1878" s="23"/>
      <c r="VTN1878" s="23"/>
      <c r="VTO1878" s="23"/>
      <c r="VTP1878" s="23"/>
      <c r="VTQ1878" s="23"/>
      <c r="VTR1878" s="23"/>
      <c r="VTS1878" s="23"/>
      <c r="VTT1878" s="23"/>
      <c r="VTU1878" s="23"/>
      <c r="VTV1878" s="23"/>
      <c r="VTW1878" s="23"/>
      <c r="VTX1878" s="23"/>
      <c r="VTY1878" s="23"/>
      <c r="VTZ1878" s="23"/>
      <c r="VUA1878" s="23"/>
      <c r="VUB1878" s="23"/>
      <c r="VUC1878" s="23"/>
      <c r="VUD1878" s="23"/>
      <c r="VUE1878" s="23"/>
      <c r="VUF1878" s="23"/>
      <c r="VUG1878" s="23"/>
      <c r="VUH1878" s="23"/>
      <c r="VUI1878" s="23"/>
      <c r="VUJ1878" s="23"/>
      <c r="VUK1878" s="23"/>
      <c r="VUL1878" s="23"/>
      <c r="VUM1878" s="23"/>
      <c r="VUN1878" s="23"/>
      <c r="VUO1878" s="23"/>
      <c r="VUP1878" s="23"/>
      <c r="VUQ1878" s="23"/>
      <c r="VUR1878" s="23"/>
      <c r="VUS1878" s="23"/>
      <c r="VUT1878" s="23"/>
      <c r="VUU1878" s="23"/>
      <c r="VUV1878" s="23"/>
      <c r="VUW1878" s="23"/>
      <c r="VUX1878" s="23"/>
      <c r="VUY1878" s="23"/>
      <c r="VUZ1878" s="23"/>
      <c r="VVA1878" s="23"/>
      <c r="VVB1878" s="23"/>
      <c r="VVC1878" s="23"/>
      <c r="VVD1878" s="23"/>
      <c r="VVE1878" s="23"/>
      <c r="VVF1878" s="23"/>
      <c r="VVG1878" s="23"/>
      <c r="VVH1878" s="23"/>
      <c r="VVI1878" s="23"/>
      <c r="VVJ1878" s="23"/>
      <c r="VVK1878" s="23"/>
      <c r="VVL1878" s="23"/>
      <c r="VVM1878" s="23"/>
      <c r="VVN1878" s="23"/>
      <c r="VVO1878" s="23"/>
      <c r="VVP1878" s="23"/>
      <c r="VVQ1878" s="23"/>
      <c r="VVR1878" s="23"/>
      <c r="VVS1878" s="23"/>
      <c r="VVT1878" s="23"/>
      <c r="VVU1878" s="23"/>
      <c r="VVV1878" s="23"/>
      <c r="VVW1878" s="23"/>
      <c r="VVX1878" s="23"/>
      <c r="VVY1878" s="23"/>
      <c r="VVZ1878" s="23"/>
      <c r="VWA1878" s="23"/>
      <c r="VWB1878" s="23"/>
      <c r="VWC1878" s="23"/>
      <c r="VWD1878" s="23"/>
      <c r="VWE1878" s="23"/>
      <c r="VWF1878" s="23"/>
      <c r="VWG1878" s="23"/>
      <c r="VWH1878" s="23"/>
      <c r="VWI1878" s="23"/>
      <c r="VWJ1878" s="23"/>
      <c r="VWK1878" s="23"/>
      <c r="VWL1878" s="23"/>
      <c r="VWM1878" s="23"/>
      <c r="VWN1878" s="23"/>
      <c r="VWO1878" s="23"/>
      <c r="VWP1878" s="23"/>
      <c r="VWQ1878" s="23"/>
      <c r="VWR1878" s="23"/>
      <c r="VWS1878" s="23"/>
      <c r="VWT1878" s="23"/>
      <c r="VWU1878" s="23"/>
      <c r="VWV1878" s="23"/>
      <c r="VWW1878" s="23"/>
      <c r="VWX1878" s="23"/>
      <c r="VWY1878" s="23"/>
      <c r="VWZ1878" s="23"/>
      <c r="VXA1878" s="23"/>
      <c r="VXB1878" s="23"/>
      <c r="VXC1878" s="23"/>
      <c r="VXD1878" s="23"/>
      <c r="VXE1878" s="23"/>
      <c r="VXF1878" s="23"/>
      <c r="VXG1878" s="23"/>
      <c r="VXH1878" s="23"/>
      <c r="VXI1878" s="23"/>
      <c r="VXJ1878" s="23"/>
      <c r="VXK1878" s="23"/>
      <c r="VXL1878" s="23"/>
      <c r="VXM1878" s="23"/>
      <c r="VXN1878" s="23"/>
      <c r="VXO1878" s="23"/>
      <c r="VXP1878" s="23"/>
      <c r="VXQ1878" s="23"/>
      <c r="VXR1878" s="23"/>
      <c r="VXS1878" s="23"/>
      <c r="VXT1878" s="23"/>
      <c r="VXU1878" s="23"/>
      <c r="VXV1878" s="23"/>
      <c r="VXW1878" s="23"/>
      <c r="VXX1878" s="23"/>
      <c r="VXY1878" s="23"/>
      <c r="VXZ1878" s="23"/>
      <c r="VYA1878" s="23"/>
      <c r="VYB1878" s="23"/>
      <c r="VYC1878" s="23"/>
      <c r="VYD1878" s="23"/>
      <c r="VYE1878" s="23"/>
      <c r="VYF1878" s="23"/>
      <c r="VYG1878" s="23"/>
      <c r="VYH1878" s="23"/>
      <c r="VYI1878" s="23"/>
      <c r="VYJ1878" s="23"/>
      <c r="VYK1878" s="23"/>
      <c r="VYL1878" s="23"/>
      <c r="VYM1878" s="23"/>
      <c r="VYN1878" s="23"/>
      <c r="VYO1878" s="23"/>
      <c r="VYP1878" s="23"/>
      <c r="VYQ1878" s="23"/>
      <c r="VYR1878" s="23"/>
      <c r="VYS1878" s="23"/>
      <c r="VYT1878" s="23"/>
      <c r="VYU1878" s="23"/>
      <c r="VYV1878" s="23"/>
      <c r="VYW1878" s="23"/>
      <c r="VYX1878" s="23"/>
      <c r="VYY1878" s="23"/>
      <c r="VYZ1878" s="23"/>
      <c r="VZA1878" s="23"/>
      <c r="VZB1878" s="23"/>
      <c r="VZC1878" s="23"/>
      <c r="VZD1878" s="23"/>
      <c r="VZE1878" s="23"/>
      <c r="VZF1878" s="23"/>
      <c r="VZG1878" s="23"/>
      <c r="VZH1878" s="23"/>
      <c r="VZI1878" s="23"/>
      <c r="VZJ1878" s="23"/>
      <c r="VZK1878" s="23"/>
      <c r="VZL1878" s="23"/>
      <c r="VZM1878" s="23"/>
      <c r="VZN1878" s="23"/>
      <c r="VZO1878" s="23"/>
      <c r="VZP1878" s="23"/>
      <c r="VZQ1878" s="23"/>
      <c r="VZR1878" s="23"/>
      <c r="VZS1878" s="23"/>
      <c r="VZT1878" s="23"/>
      <c r="VZU1878" s="23"/>
      <c r="VZV1878" s="23"/>
      <c r="VZW1878" s="23"/>
      <c r="VZX1878" s="23"/>
      <c r="VZY1878" s="23"/>
      <c r="VZZ1878" s="23"/>
      <c r="WAA1878" s="23"/>
      <c r="WAB1878" s="23"/>
      <c r="WAC1878" s="23"/>
      <c r="WAD1878" s="23"/>
      <c r="WAE1878" s="23"/>
      <c r="WAF1878" s="23"/>
      <c r="WAG1878" s="23"/>
      <c r="WAH1878" s="23"/>
      <c r="WAI1878" s="23"/>
      <c r="WAJ1878" s="23"/>
      <c r="WAK1878" s="23"/>
      <c r="WAL1878" s="23"/>
      <c r="WAM1878" s="23"/>
      <c r="WAN1878" s="23"/>
      <c r="WAO1878" s="23"/>
      <c r="WAP1878" s="23"/>
      <c r="WAQ1878" s="23"/>
      <c r="WAR1878" s="23"/>
      <c r="WAS1878" s="23"/>
      <c r="WAT1878" s="23"/>
      <c r="WAU1878" s="23"/>
      <c r="WAV1878" s="23"/>
      <c r="WAW1878" s="23"/>
      <c r="WAX1878" s="23"/>
      <c r="WAY1878" s="23"/>
      <c r="WAZ1878" s="23"/>
      <c r="WBA1878" s="23"/>
      <c r="WBB1878" s="23"/>
      <c r="WBC1878" s="23"/>
      <c r="WBD1878" s="23"/>
      <c r="WBE1878" s="23"/>
      <c r="WBF1878" s="23"/>
      <c r="WBG1878" s="23"/>
      <c r="WBH1878" s="23"/>
      <c r="WBI1878" s="23"/>
      <c r="WBJ1878" s="23"/>
      <c r="WBK1878" s="23"/>
      <c r="WBL1878" s="23"/>
      <c r="WBM1878" s="23"/>
      <c r="WBN1878" s="23"/>
      <c r="WBO1878" s="23"/>
      <c r="WBP1878" s="23"/>
      <c r="WBQ1878" s="23"/>
      <c r="WBR1878" s="23"/>
      <c r="WBS1878" s="23"/>
      <c r="WBT1878" s="23"/>
      <c r="WBU1878" s="23"/>
      <c r="WBV1878" s="23"/>
      <c r="WBW1878" s="23"/>
      <c r="WBX1878" s="23"/>
      <c r="WBY1878" s="23"/>
      <c r="WBZ1878" s="23"/>
      <c r="WCA1878" s="23"/>
      <c r="WCB1878" s="23"/>
      <c r="WCC1878" s="23"/>
      <c r="WCD1878" s="23"/>
      <c r="WCE1878" s="23"/>
      <c r="WCF1878" s="23"/>
      <c r="WCG1878" s="23"/>
      <c r="WCH1878" s="23"/>
      <c r="WCI1878" s="23"/>
      <c r="WCJ1878" s="23"/>
      <c r="WCK1878" s="23"/>
      <c r="WCL1878" s="23"/>
      <c r="WCM1878" s="23"/>
      <c r="WCN1878" s="23"/>
      <c r="WCO1878" s="23"/>
      <c r="WCP1878" s="23"/>
      <c r="WCQ1878" s="23"/>
      <c r="WCR1878" s="23"/>
      <c r="WCS1878" s="23"/>
      <c r="WCT1878" s="23"/>
      <c r="WCU1878" s="23"/>
      <c r="WCV1878" s="23"/>
      <c r="WCW1878" s="23"/>
      <c r="WCX1878" s="23"/>
      <c r="WCY1878" s="23"/>
      <c r="WCZ1878" s="23"/>
      <c r="WDA1878" s="23"/>
      <c r="WDB1878" s="23"/>
      <c r="WDC1878" s="23"/>
      <c r="WDD1878" s="23"/>
      <c r="WDE1878" s="23"/>
      <c r="WDF1878" s="23"/>
      <c r="WDG1878" s="23"/>
      <c r="WDH1878" s="23"/>
      <c r="WDI1878" s="23"/>
      <c r="WDJ1878" s="23"/>
      <c r="WDK1878" s="23"/>
      <c r="WDL1878" s="23"/>
      <c r="WDM1878" s="23"/>
      <c r="WDN1878" s="23"/>
      <c r="WDO1878" s="23"/>
      <c r="WDP1878" s="23"/>
      <c r="WDQ1878" s="23"/>
      <c r="WDR1878" s="23"/>
      <c r="WDS1878" s="23"/>
      <c r="WDT1878" s="23"/>
      <c r="WDU1878" s="23"/>
      <c r="WDV1878" s="23"/>
      <c r="WDW1878" s="23"/>
      <c r="WDX1878" s="23"/>
      <c r="WDY1878" s="23"/>
      <c r="WDZ1878" s="23"/>
      <c r="WEA1878" s="23"/>
      <c r="WEB1878" s="23"/>
      <c r="WEC1878" s="23"/>
      <c r="WED1878" s="23"/>
      <c r="WEE1878" s="23"/>
      <c r="WEF1878" s="23"/>
      <c r="WEG1878" s="23"/>
      <c r="WEH1878" s="23"/>
      <c r="WEI1878" s="23"/>
      <c r="WEJ1878" s="23"/>
      <c r="WEK1878" s="23"/>
      <c r="WEL1878" s="23"/>
      <c r="WEM1878" s="23"/>
      <c r="WEN1878" s="23"/>
      <c r="WEO1878" s="23"/>
      <c r="WEP1878" s="23"/>
      <c r="WEQ1878" s="23"/>
      <c r="WER1878" s="23"/>
      <c r="WES1878" s="23"/>
      <c r="WET1878" s="23"/>
      <c r="WEU1878" s="23"/>
      <c r="WEV1878" s="23"/>
      <c r="WEW1878" s="23"/>
      <c r="WEX1878" s="23"/>
      <c r="WEY1878" s="23"/>
      <c r="WEZ1878" s="23"/>
      <c r="WFA1878" s="23"/>
      <c r="WFB1878" s="23"/>
      <c r="WFC1878" s="23"/>
      <c r="WFD1878" s="23"/>
      <c r="WFE1878" s="23"/>
      <c r="WFF1878" s="23"/>
      <c r="WFG1878" s="23"/>
      <c r="WFH1878" s="23"/>
      <c r="WFI1878" s="23"/>
      <c r="WFJ1878" s="23"/>
      <c r="WFK1878" s="23"/>
      <c r="WFL1878" s="23"/>
      <c r="WFM1878" s="23"/>
      <c r="WFN1878" s="23"/>
      <c r="WFO1878" s="23"/>
      <c r="WFP1878" s="23"/>
      <c r="WFQ1878" s="23"/>
      <c r="WFR1878" s="23"/>
      <c r="WFS1878" s="23"/>
      <c r="WFT1878" s="23"/>
      <c r="WFU1878" s="23"/>
      <c r="WFV1878" s="23"/>
      <c r="WFW1878" s="23"/>
      <c r="WFX1878" s="23"/>
      <c r="WFY1878" s="23"/>
      <c r="WFZ1878" s="23"/>
      <c r="WGA1878" s="23"/>
      <c r="WGB1878" s="23"/>
      <c r="WGC1878" s="23"/>
      <c r="WGD1878" s="23"/>
      <c r="WGE1878" s="23"/>
      <c r="WGF1878" s="23"/>
      <c r="WGG1878" s="23"/>
      <c r="WGH1878" s="23"/>
      <c r="WGI1878" s="23"/>
      <c r="WGJ1878" s="23"/>
      <c r="WGK1878" s="23"/>
      <c r="WGL1878" s="23"/>
      <c r="WGM1878" s="23"/>
      <c r="WGN1878" s="23"/>
      <c r="WGO1878" s="23"/>
      <c r="WGP1878" s="23"/>
      <c r="WGQ1878" s="23"/>
      <c r="WGR1878" s="23"/>
      <c r="WGS1878" s="23"/>
      <c r="WGT1878" s="23"/>
      <c r="WGU1878" s="23"/>
      <c r="WGV1878" s="23"/>
      <c r="WGW1878" s="23"/>
      <c r="WGX1878" s="23"/>
      <c r="WGY1878" s="23"/>
      <c r="WGZ1878" s="23"/>
      <c r="WHA1878" s="23"/>
      <c r="WHB1878" s="23"/>
      <c r="WHC1878" s="23"/>
      <c r="WHD1878" s="23"/>
      <c r="WHE1878" s="23"/>
      <c r="WHF1878" s="23"/>
      <c r="WHG1878" s="23"/>
      <c r="WHH1878" s="23"/>
      <c r="WHI1878" s="23"/>
      <c r="WHJ1878" s="23"/>
      <c r="WHK1878" s="23"/>
      <c r="WHL1878" s="23"/>
      <c r="WHM1878" s="23"/>
      <c r="WHN1878" s="23"/>
      <c r="WHO1878" s="23"/>
      <c r="WHP1878" s="23"/>
      <c r="WHQ1878" s="23"/>
      <c r="WHR1878" s="23"/>
      <c r="WHS1878" s="23"/>
      <c r="WHT1878" s="23"/>
      <c r="WHU1878" s="23"/>
      <c r="WHV1878" s="23"/>
      <c r="WHW1878" s="23"/>
      <c r="WHX1878" s="23"/>
      <c r="WHY1878" s="23"/>
      <c r="WHZ1878" s="23"/>
      <c r="WIA1878" s="23"/>
      <c r="WIB1878" s="23"/>
      <c r="WIC1878" s="23"/>
      <c r="WID1878" s="23"/>
      <c r="WIE1878" s="23"/>
      <c r="WIF1878" s="23"/>
      <c r="WIG1878" s="23"/>
      <c r="WIH1878" s="23"/>
      <c r="WII1878" s="23"/>
      <c r="WIJ1878" s="23"/>
      <c r="WIK1878" s="23"/>
      <c r="WIL1878" s="23"/>
      <c r="WIM1878" s="23"/>
      <c r="WIN1878" s="23"/>
      <c r="WIO1878" s="23"/>
      <c r="WIP1878" s="23"/>
      <c r="WIQ1878" s="23"/>
      <c r="WIR1878" s="23"/>
      <c r="WIS1878" s="23"/>
      <c r="WIT1878" s="23"/>
      <c r="WIU1878" s="23"/>
      <c r="WIV1878" s="23"/>
      <c r="WIW1878" s="23"/>
      <c r="WIX1878" s="23"/>
      <c r="WIY1878" s="23"/>
      <c r="WIZ1878" s="23"/>
      <c r="WJA1878" s="23"/>
      <c r="WJB1878" s="23"/>
      <c r="WJC1878" s="23"/>
      <c r="WJD1878" s="23"/>
      <c r="WJE1878" s="23"/>
      <c r="WJF1878" s="23"/>
      <c r="WJG1878" s="23"/>
      <c r="WJH1878" s="23"/>
      <c r="WJI1878" s="23"/>
      <c r="WJJ1878" s="23"/>
      <c r="WJK1878" s="23"/>
      <c r="WJL1878" s="23"/>
      <c r="WJM1878" s="23"/>
      <c r="WJN1878" s="23"/>
      <c r="WJO1878" s="23"/>
      <c r="WJP1878" s="23"/>
      <c r="WJQ1878" s="23"/>
      <c r="WJR1878" s="23"/>
      <c r="WJS1878" s="23"/>
      <c r="WJT1878" s="23"/>
      <c r="WJU1878" s="23"/>
      <c r="WJV1878" s="23"/>
      <c r="WJW1878" s="23"/>
      <c r="WJX1878" s="23"/>
      <c r="WJY1878" s="23"/>
      <c r="WJZ1878" s="23"/>
      <c r="WKA1878" s="23"/>
      <c r="WKB1878" s="23"/>
      <c r="WKC1878" s="23"/>
      <c r="WKD1878" s="23"/>
      <c r="WKE1878" s="23"/>
      <c r="WKF1878" s="23"/>
      <c r="WKG1878" s="23"/>
      <c r="WKH1878" s="23"/>
      <c r="WKI1878" s="23"/>
      <c r="WKJ1878" s="23"/>
      <c r="WKK1878" s="23"/>
      <c r="WKL1878" s="23"/>
      <c r="WKM1878" s="23"/>
      <c r="WKN1878" s="23"/>
      <c r="WKO1878" s="23"/>
      <c r="WKP1878" s="23"/>
      <c r="WKQ1878" s="23"/>
      <c r="WKR1878" s="23"/>
      <c r="WKS1878" s="23"/>
      <c r="WKT1878" s="23"/>
      <c r="WKU1878" s="23"/>
      <c r="WKV1878" s="23"/>
      <c r="WKW1878" s="23"/>
      <c r="WKX1878" s="23"/>
      <c r="WKY1878" s="23"/>
      <c r="WKZ1878" s="23"/>
      <c r="WLA1878" s="23"/>
      <c r="WLB1878" s="23"/>
      <c r="WLC1878" s="23"/>
      <c r="WLD1878" s="23"/>
      <c r="WLE1878" s="23"/>
      <c r="WLF1878" s="23"/>
      <c r="WLG1878" s="23"/>
      <c r="WLH1878" s="23"/>
      <c r="WLI1878" s="23"/>
      <c r="WLJ1878" s="23"/>
      <c r="WLK1878" s="23"/>
      <c r="WLL1878" s="23"/>
      <c r="WLM1878" s="23"/>
      <c r="WLN1878" s="23"/>
      <c r="WLO1878" s="23"/>
      <c r="WLP1878" s="23"/>
      <c r="WLQ1878" s="23"/>
      <c r="WLR1878" s="23"/>
      <c r="WLS1878" s="23"/>
      <c r="WLT1878" s="23"/>
      <c r="WLU1878" s="23"/>
      <c r="WLV1878" s="23"/>
      <c r="WLW1878" s="23"/>
      <c r="WLX1878" s="23"/>
      <c r="WLY1878" s="23"/>
      <c r="WLZ1878" s="23"/>
      <c r="WMA1878" s="23"/>
      <c r="WMB1878" s="23"/>
      <c r="WMC1878" s="23"/>
      <c r="WMD1878" s="23"/>
      <c r="WME1878" s="23"/>
      <c r="WMF1878" s="23"/>
      <c r="WMG1878" s="23"/>
      <c r="WMH1878" s="23"/>
      <c r="WMI1878" s="23"/>
      <c r="WMJ1878" s="23"/>
      <c r="WMK1878" s="23"/>
      <c r="WML1878" s="23"/>
      <c r="WMM1878" s="23"/>
      <c r="WMN1878" s="23"/>
      <c r="WMO1878" s="23"/>
      <c r="WMP1878" s="23"/>
      <c r="WMQ1878" s="23"/>
      <c r="WMR1878" s="23"/>
      <c r="WMS1878" s="23"/>
      <c r="WMT1878" s="23"/>
      <c r="WMU1878" s="23"/>
      <c r="WMV1878" s="23"/>
      <c r="WMW1878" s="23"/>
      <c r="WMX1878" s="23"/>
      <c r="WMY1878" s="23"/>
      <c r="WMZ1878" s="23"/>
      <c r="WNA1878" s="23"/>
      <c r="WNB1878" s="23"/>
      <c r="WNC1878" s="23"/>
      <c r="WND1878" s="23"/>
      <c r="WNE1878" s="23"/>
      <c r="WNF1878" s="23"/>
      <c r="WNG1878" s="23"/>
      <c r="WNH1878" s="23"/>
      <c r="WNI1878" s="23"/>
      <c r="WNJ1878" s="23"/>
      <c r="WNK1878" s="23"/>
      <c r="WNL1878" s="23"/>
      <c r="WNM1878" s="23"/>
      <c r="WNN1878" s="23"/>
      <c r="WNO1878" s="23"/>
      <c r="WNP1878" s="23"/>
      <c r="WNQ1878" s="23"/>
      <c r="WNR1878" s="23"/>
      <c r="WNS1878" s="23"/>
      <c r="WNT1878" s="23"/>
      <c r="WNU1878" s="23"/>
      <c r="WNV1878" s="23"/>
      <c r="WNW1878" s="23"/>
      <c r="WNX1878" s="23"/>
      <c r="WNY1878" s="23"/>
      <c r="WNZ1878" s="23"/>
      <c r="WOA1878" s="23"/>
      <c r="WOB1878" s="23"/>
      <c r="WOC1878" s="23"/>
      <c r="WOD1878" s="23"/>
      <c r="WOE1878" s="23"/>
      <c r="WOF1878" s="23"/>
      <c r="WOG1878" s="23"/>
      <c r="WOH1878" s="23"/>
      <c r="WOI1878" s="23"/>
      <c r="WOJ1878" s="23"/>
      <c r="WOK1878" s="23"/>
      <c r="WOL1878" s="23"/>
      <c r="WOM1878" s="23"/>
      <c r="WON1878" s="23"/>
      <c r="WOO1878" s="23"/>
      <c r="WOP1878" s="23"/>
      <c r="WOQ1878" s="23"/>
      <c r="WOR1878" s="23"/>
      <c r="WOS1878" s="23"/>
      <c r="WOT1878" s="23"/>
      <c r="WOU1878" s="23"/>
      <c r="WOV1878" s="23"/>
      <c r="WOW1878" s="23"/>
      <c r="WOX1878" s="23"/>
      <c r="WOY1878" s="23"/>
      <c r="WOZ1878" s="23"/>
      <c r="WPA1878" s="23"/>
      <c r="WPB1878" s="23"/>
      <c r="WPC1878" s="23"/>
      <c r="WPD1878" s="23"/>
      <c r="WPE1878" s="23"/>
      <c r="WPF1878" s="23"/>
      <c r="WPG1878" s="23"/>
      <c r="WPH1878" s="23"/>
      <c r="WPI1878" s="23"/>
      <c r="WPJ1878" s="23"/>
      <c r="WPK1878" s="23"/>
      <c r="WPL1878" s="23"/>
      <c r="WPM1878" s="23"/>
      <c r="WPN1878" s="23"/>
      <c r="WPO1878" s="23"/>
      <c r="WPP1878" s="23"/>
      <c r="WPQ1878" s="23"/>
      <c r="WPR1878" s="23"/>
      <c r="WPS1878" s="23"/>
      <c r="WPT1878" s="23"/>
      <c r="WPU1878" s="23"/>
      <c r="WPV1878" s="23"/>
      <c r="WPW1878" s="23"/>
      <c r="WPX1878" s="23"/>
      <c r="WPY1878" s="23"/>
      <c r="WPZ1878" s="23"/>
      <c r="WQA1878" s="23"/>
      <c r="WQB1878" s="23"/>
      <c r="WQC1878" s="23"/>
      <c r="WQD1878" s="23"/>
      <c r="WQE1878" s="23"/>
      <c r="WQF1878" s="23"/>
      <c r="WQG1878" s="23"/>
      <c r="WQH1878" s="23"/>
      <c r="WQI1878" s="23"/>
      <c r="WQJ1878" s="23"/>
      <c r="WQK1878" s="23"/>
      <c r="WQL1878" s="23"/>
      <c r="WQM1878" s="23"/>
      <c r="WQN1878" s="23"/>
      <c r="WQO1878" s="23"/>
      <c r="WQP1878" s="23"/>
      <c r="WQQ1878" s="23"/>
      <c r="WQR1878" s="23"/>
      <c r="WQS1878" s="23"/>
      <c r="WQT1878" s="23"/>
      <c r="WQU1878" s="23"/>
      <c r="WQV1878" s="23"/>
      <c r="WQW1878" s="23"/>
      <c r="WQX1878" s="23"/>
      <c r="WQY1878" s="23"/>
      <c r="WQZ1878" s="23"/>
      <c r="WRA1878" s="23"/>
      <c r="WRB1878" s="23"/>
      <c r="WRC1878" s="23"/>
      <c r="WRD1878" s="23"/>
      <c r="WRE1878" s="23"/>
      <c r="WRF1878" s="23"/>
      <c r="WRG1878" s="23"/>
      <c r="WRH1878" s="23"/>
      <c r="WRI1878" s="23"/>
      <c r="WRJ1878" s="23"/>
      <c r="WRK1878" s="23"/>
      <c r="WRL1878" s="23"/>
      <c r="WRM1878" s="23"/>
      <c r="WRN1878" s="23"/>
      <c r="WRO1878" s="23"/>
      <c r="WRP1878" s="23"/>
      <c r="WRQ1878" s="23"/>
      <c r="WRR1878" s="23"/>
      <c r="WRS1878" s="23"/>
      <c r="WRT1878" s="23"/>
      <c r="WRU1878" s="23"/>
      <c r="WRV1878" s="23"/>
      <c r="WRW1878" s="23"/>
      <c r="WRX1878" s="23"/>
      <c r="WRY1878" s="23"/>
      <c r="WRZ1878" s="23"/>
      <c r="WSA1878" s="23"/>
      <c r="WSB1878" s="23"/>
      <c r="WSC1878" s="23"/>
      <c r="WSD1878" s="23"/>
      <c r="WSE1878" s="23"/>
      <c r="WSF1878" s="23"/>
      <c r="WSG1878" s="23"/>
      <c r="WSH1878" s="23"/>
      <c r="WSI1878" s="23"/>
      <c r="WSJ1878" s="23"/>
      <c r="WSK1878" s="23"/>
      <c r="WSL1878" s="23"/>
      <c r="WSM1878" s="23"/>
      <c r="WSN1878" s="23"/>
      <c r="WSO1878" s="23"/>
      <c r="WSP1878" s="23"/>
      <c r="WSQ1878" s="23"/>
      <c r="WSR1878" s="23"/>
      <c r="WSS1878" s="23"/>
      <c r="WST1878" s="23"/>
      <c r="WSU1878" s="23"/>
      <c r="WSV1878" s="23"/>
      <c r="WSW1878" s="23"/>
      <c r="WSX1878" s="23"/>
      <c r="WSY1878" s="23"/>
      <c r="WSZ1878" s="23"/>
      <c r="WTA1878" s="23"/>
      <c r="WTB1878" s="23"/>
      <c r="WTC1878" s="23"/>
      <c r="WTD1878" s="23"/>
      <c r="WTE1878" s="23"/>
      <c r="WTF1878" s="23"/>
      <c r="WTG1878" s="23"/>
      <c r="WTH1878" s="23"/>
      <c r="WTI1878" s="23"/>
      <c r="WTJ1878" s="23"/>
      <c r="WTK1878" s="23"/>
      <c r="WTL1878" s="23"/>
      <c r="WTM1878" s="23"/>
      <c r="WTN1878" s="23"/>
      <c r="WTO1878" s="23"/>
      <c r="WTP1878" s="23"/>
      <c r="WTQ1878" s="23"/>
      <c r="WTR1878" s="23"/>
      <c r="WTS1878" s="23"/>
      <c r="WTT1878" s="23"/>
      <c r="WTU1878" s="23"/>
      <c r="WTV1878" s="23"/>
      <c r="WTW1878" s="23"/>
      <c r="WTX1878" s="23"/>
      <c r="WTY1878" s="23"/>
      <c r="WTZ1878" s="23"/>
      <c r="WUA1878" s="23"/>
      <c r="WUB1878" s="23"/>
      <c r="WUC1878" s="23"/>
      <c r="WUD1878" s="23"/>
      <c r="WUE1878" s="23"/>
      <c r="WUF1878" s="23"/>
      <c r="WUG1878" s="23"/>
      <c r="WUH1878" s="23"/>
      <c r="WUI1878" s="23"/>
      <c r="WUJ1878" s="23"/>
      <c r="WUK1878" s="23"/>
      <c r="WUL1878" s="23"/>
      <c r="WUM1878" s="23"/>
      <c r="WUN1878" s="23"/>
      <c r="WUO1878" s="23"/>
      <c r="WUP1878" s="23"/>
      <c r="WUQ1878" s="23"/>
      <c r="WUR1878" s="23"/>
      <c r="WUS1878" s="23"/>
      <c r="WUT1878" s="23"/>
      <c r="WUU1878" s="23"/>
      <c r="WUV1878" s="23"/>
      <c r="WUW1878" s="23"/>
      <c r="WUX1878" s="23"/>
      <c r="WUY1878" s="23"/>
      <c r="WUZ1878" s="23"/>
      <c r="WVA1878" s="23"/>
      <c r="WVB1878" s="23"/>
      <c r="WVC1878" s="23"/>
      <c r="WVD1878" s="23"/>
      <c r="WVE1878" s="23"/>
      <c r="WVF1878" s="23"/>
      <c r="WVG1878" s="23"/>
      <c r="WVH1878" s="23"/>
      <c r="WVI1878" s="23"/>
      <c r="WVJ1878" s="23"/>
      <c r="WVK1878" s="23"/>
      <c r="WVL1878" s="23"/>
      <c r="WVM1878" s="23"/>
      <c r="WVN1878" s="23"/>
      <c r="WVO1878" s="23"/>
      <c r="WVP1878" s="23"/>
      <c r="WVQ1878" s="23"/>
      <c r="WVR1878" s="23"/>
      <c r="WVS1878" s="23"/>
      <c r="WVT1878" s="23"/>
      <c r="WVU1878" s="23"/>
      <c r="WVV1878" s="23"/>
      <c r="WVW1878" s="23"/>
      <c r="WVX1878" s="23"/>
      <c r="WVY1878" s="23"/>
      <c r="WVZ1878" s="23"/>
      <c r="WWA1878" s="23"/>
      <c r="WWB1878" s="23"/>
      <c r="WWC1878" s="23"/>
      <c r="WWD1878" s="23"/>
      <c r="WWE1878" s="23"/>
      <c r="WWF1878" s="23"/>
      <c r="WWG1878" s="23"/>
      <c r="WWH1878" s="23"/>
      <c r="WWI1878" s="23"/>
      <c r="WWJ1878" s="23"/>
      <c r="WWK1878" s="23"/>
      <c r="WWL1878" s="23"/>
      <c r="WWM1878" s="23"/>
      <c r="WWN1878" s="23"/>
      <c r="WWO1878" s="23"/>
      <c r="WWP1878" s="23"/>
      <c r="WWQ1878" s="23"/>
      <c r="WWR1878" s="23"/>
      <c r="WWS1878" s="23"/>
      <c r="WWT1878" s="23"/>
      <c r="WWU1878" s="23"/>
      <c r="WWV1878" s="23"/>
      <c r="WWW1878" s="23"/>
      <c r="WWX1878" s="23"/>
      <c r="WWY1878" s="23"/>
      <c r="WWZ1878" s="23"/>
      <c r="WXA1878" s="23"/>
      <c r="WXB1878" s="23"/>
      <c r="WXC1878" s="23"/>
      <c r="WXD1878" s="23"/>
      <c r="WXE1878" s="23"/>
      <c r="WXF1878" s="23"/>
      <c r="WXG1878" s="23"/>
      <c r="WXH1878" s="23"/>
      <c r="WXI1878" s="23"/>
      <c r="WXJ1878" s="23"/>
      <c r="WXK1878" s="23"/>
      <c r="WXL1878" s="23"/>
      <c r="WXM1878" s="23"/>
      <c r="WXN1878" s="23"/>
      <c r="WXO1878" s="23"/>
      <c r="WXP1878" s="23"/>
      <c r="WXQ1878" s="23"/>
      <c r="WXR1878" s="23"/>
      <c r="WXS1878" s="23"/>
      <c r="WXT1878" s="23"/>
      <c r="WXU1878" s="23"/>
      <c r="WXV1878" s="23"/>
      <c r="WXW1878" s="23"/>
      <c r="WXX1878" s="23"/>
      <c r="WXY1878" s="23"/>
      <c r="WXZ1878" s="23"/>
      <c r="WYA1878" s="23"/>
      <c r="WYB1878" s="23"/>
      <c r="WYC1878" s="23"/>
      <c r="WYD1878" s="23"/>
      <c r="WYE1878" s="23"/>
      <c r="WYF1878" s="23"/>
      <c r="WYG1878" s="23"/>
      <c r="WYH1878" s="23"/>
      <c r="WYI1878" s="23"/>
      <c r="WYJ1878" s="23"/>
      <c r="WYK1878" s="23"/>
      <c r="WYL1878" s="23"/>
      <c r="WYM1878" s="23"/>
      <c r="WYN1878" s="23"/>
      <c r="WYO1878" s="23"/>
      <c r="WYP1878" s="23"/>
      <c r="WYQ1878" s="23"/>
      <c r="WYR1878" s="23"/>
      <c r="WYS1878" s="23"/>
      <c r="WYT1878" s="23"/>
      <c r="WYU1878" s="23"/>
      <c r="WYV1878" s="23"/>
      <c r="WYW1878" s="23"/>
      <c r="WYX1878" s="23"/>
      <c r="WYY1878" s="23"/>
      <c r="WYZ1878" s="23"/>
      <c r="WZA1878" s="23"/>
      <c r="WZB1878" s="23"/>
      <c r="WZC1878" s="23"/>
      <c r="WZD1878" s="23"/>
      <c r="WZE1878" s="23"/>
      <c r="WZF1878" s="23"/>
      <c r="WZG1878" s="23"/>
      <c r="WZH1878" s="23"/>
      <c r="WZI1878" s="23"/>
      <c r="WZJ1878" s="23"/>
      <c r="WZK1878" s="23"/>
      <c r="WZL1878" s="23"/>
      <c r="WZM1878" s="23"/>
      <c r="WZN1878" s="23"/>
      <c r="WZO1878" s="23"/>
      <c r="WZP1878" s="23"/>
      <c r="WZQ1878" s="23"/>
      <c r="WZR1878" s="23"/>
      <c r="WZS1878" s="23"/>
      <c r="WZT1878" s="23"/>
      <c r="WZU1878" s="23"/>
      <c r="WZV1878" s="23"/>
      <c r="WZW1878" s="23"/>
      <c r="WZX1878" s="23"/>
      <c r="WZY1878" s="23"/>
      <c r="WZZ1878" s="23"/>
      <c r="XAA1878" s="23"/>
      <c r="XAB1878" s="23"/>
      <c r="XAC1878" s="23"/>
      <c r="XAD1878" s="23"/>
      <c r="XAE1878" s="23"/>
      <c r="XAF1878" s="23"/>
      <c r="XAG1878" s="23"/>
      <c r="XAH1878" s="23"/>
      <c r="XAI1878" s="23"/>
      <c r="XAJ1878" s="23"/>
      <c r="XAK1878" s="23"/>
      <c r="XAL1878" s="23"/>
      <c r="XAM1878" s="23"/>
      <c r="XAN1878" s="23"/>
      <c r="XAO1878" s="23"/>
      <c r="XAP1878" s="23"/>
      <c r="XAQ1878" s="23"/>
      <c r="XAR1878" s="23"/>
      <c r="XAS1878" s="23"/>
      <c r="XAT1878" s="23"/>
      <c r="XAU1878" s="23"/>
      <c r="XAV1878" s="23"/>
      <c r="XAW1878" s="23"/>
      <c r="XAX1878" s="23"/>
      <c r="XAY1878" s="23"/>
      <c r="XAZ1878" s="23"/>
      <c r="XBA1878" s="23"/>
      <c r="XBB1878" s="23"/>
      <c r="XBC1878" s="23"/>
      <c r="XBD1878" s="23"/>
      <c r="XBE1878" s="23"/>
      <c r="XBF1878" s="23"/>
      <c r="XBG1878" s="23"/>
      <c r="XBH1878" s="23"/>
      <c r="XBI1878" s="23"/>
      <c r="XBJ1878" s="23"/>
      <c r="XBK1878" s="23"/>
      <c r="XBL1878" s="23"/>
      <c r="XBM1878" s="23"/>
      <c r="XBN1878" s="23"/>
      <c r="XBO1878" s="23"/>
      <c r="XBP1878" s="23"/>
      <c r="XBQ1878" s="23"/>
      <c r="XBR1878" s="23"/>
      <c r="XBS1878" s="23"/>
      <c r="XBT1878" s="23"/>
      <c r="XBU1878" s="23"/>
      <c r="XBV1878" s="23"/>
      <c r="XBW1878" s="23"/>
      <c r="XBX1878" s="23"/>
      <c r="XBY1878" s="23"/>
      <c r="XBZ1878" s="23"/>
      <c r="XCA1878" s="23"/>
      <c r="XCB1878" s="23"/>
      <c r="XCC1878" s="23"/>
      <c r="XCD1878" s="23"/>
      <c r="XCE1878" s="23"/>
      <c r="XCF1878" s="23"/>
      <c r="XCG1878" s="23"/>
      <c r="XCH1878" s="23"/>
      <c r="XCI1878" s="23"/>
      <c r="XCJ1878" s="23"/>
      <c r="XCK1878" s="23"/>
      <c r="XCL1878" s="23"/>
      <c r="XCM1878" s="23"/>
      <c r="XCN1878" s="23"/>
      <c r="XCO1878" s="23"/>
      <c r="XCP1878" s="23"/>
      <c r="XCQ1878" s="23"/>
      <c r="XCR1878" s="23"/>
      <c r="XCS1878" s="23"/>
      <c r="XCT1878" s="23"/>
      <c r="XCU1878" s="23"/>
      <c r="XCV1878" s="23"/>
      <c r="XCW1878" s="23"/>
      <c r="XCX1878" s="23"/>
      <c r="XCY1878" s="23"/>
      <c r="XCZ1878" s="23"/>
      <c r="XDA1878" s="23"/>
      <c r="XDB1878" s="23"/>
      <c r="XDC1878" s="23"/>
      <c r="XDD1878" s="23"/>
      <c r="XDE1878" s="23"/>
      <c r="XDF1878" s="23"/>
      <c r="XDG1878" s="23"/>
      <c r="XDH1878" s="23"/>
      <c r="XDI1878" s="23"/>
      <c r="XDJ1878" s="23"/>
      <c r="XDK1878" s="23"/>
      <c r="XDL1878" s="23"/>
      <c r="XDM1878" s="23"/>
      <c r="XDN1878" s="23"/>
      <c r="XDO1878" s="23"/>
      <c r="XDP1878" s="23"/>
      <c r="XDQ1878" s="23"/>
      <c r="XDR1878" s="23"/>
      <c r="XDS1878" s="23"/>
      <c r="XDT1878" s="23"/>
      <c r="XDU1878" s="23"/>
      <c r="XDV1878" s="23"/>
      <c r="XDW1878" s="23"/>
      <c r="XDX1878" s="23"/>
      <c r="XDY1878" s="23"/>
      <c r="XDZ1878" s="23"/>
      <c r="XEA1878" s="23"/>
      <c r="XEB1878" s="23"/>
      <c r="XEC1878" s="23"/>
      <c r="XED1878" s="23"/>
      <c r="XEE1878" s="23"/>
      <c r="XEF1878" s="23"/>
      <c r="XEG1878" s="23"/>
      <c r="XEH1878" s="23"/>
      <c r="XEI1878" s="23"/>
      <c r="XEJ1878" s="23"/>
      <c r="XEK1878" s="23"/>
      <c r="XEL1878" s="23"/>
      <c r="XEM1878" s="23"/>
      <c r="XEN1878" s="23"/>
      <c r="XEO1878" s="23"/>
      <c r="XEP1878" s="23"/>
      <c r="XEQ1878" s="23"/>
      <c r="XER1878" s="23"/>
      <c r="XES1878" s="23"/>
      <c r="XET1878" s="23"/>
      <c r="XEU1878" s="23"/>
      <c r="XEV1878" s="23"/>
      <c r="XEW1878" s="23"/>
      <c r="XEX1878" s="23"/>
      <c r="XEY1878" s="23"/>
      <c r="XEZ1878" s="23"/>
      <c r="XFA1878" s="23"/>
      <c r="XFB1878" s="23"/>
    </row>
    <row r="1879" spans="1:16382" x14ac:dyDescent="0.25">
      <c r="A1879" s="24" t="s">
        <v>1924</v>
      </c>
      <c r="B1879" s="25" t="s">
        <v>2799</v>
      </c>
      <c r="C1879" s="24"/>
      <c r="D1879" s="24"/>
      <c r="E1879" s="26"/>
      <c r="F1879" s="27"/>
      <c r="G1879" s="26"/>
      <c r="H1879" s="28"/>
      <c r="I1879" s="28">
        <f>SUM(I1880:I1900)</f>
        <v>260428.58999999997</v>
      </c>
      <c r="J1879" s="29"/>
      <c r="K1879" s="37"/>
      <c r="M1879" s="38"/>
      <c r="N1879" s="39"/>
      <c r="O1879" s="28">
        <v>260428.59</v>
      </c>
      <c r="P1879" s="31">
        <f>I1879-O1879</f>
        <v>0</v>
      </c>
    </row>
    <row r="1880" spans="1:16382" x14ac:dyDescent="0.25">
      <c r="A1880" s="32" t="s">
        <v>1925</v>
      </c>
      <c r="B1880" s="33" t="s">
        <v>2800</v>
      </c>
      <c r="C1880" s="32" t="s">
        <v>4</v>
      </c>
      <c r="D1880" s="32" t="s">
        <v>3571</v>
      </c>
      <c r="E1880" s="34">
        <f t="shared" ref="E1880:E1900" si="158">S1880</f>
        <v>1</v>
      </c>
      <c r="F1880" s="35" t="s">
        <v>22</v>
      </c>
      <c r="G1880" s="34">
        <f t="shared" ref="G1880:G1900" si="159">ROUND(K1880*(100%-I$7),2)</f>
        <v>1328.84</v>
      </c>
      <c r="H1880" s="36">
        <f t="shared" ref="H1880:H1900" si="160">ROUND(G1880*(1+I$6),2)</f>
        <v>1552.09</v>
      </c>
      <c r="I1880" s="36">
        <f t="shared" ref="I1880:I1900" si="161">ROUND(E1880*H1880,2)</f>
        <v>1552.09</v>
      </c>
      <c r="J1880" s="29" t="s">
        <v>3619</v>
      </c>
      <c r="K1880" s="37">
        <v>1328.84</v>
      </c>
      <c r="M1880" s="38">
        <v>1328.84</v>
      </c>
      <c r="N1880" s="39">
        <f t="shared" si="156"/>
        <v>0.16799999999999993</v>
      </c>
      <c r="S1880" s="13">
        <v>1</v>
      </c>
    </row>
    <row r="1881" spans="1:16382" ht="22.5" x14ac:dyDescent="0.25">
      <c r="A1881" s="32" t="s">
        <v>1926</v>
      </c>
      <c r="B1881" s="33" t="s">
        <v>2801</v>
      </c>
      <c r="C1881" s="32" t="s">
        <v>4</v>
      </c>
      <c r="D1881" s="32" t="s">
        <v>3572</v>
      </c>
      <c r="E1881" s="34">
        <f t="shared" si="158"/>
        <v>1</v>
      </c>
      <c r="F1881" s="35" t="s">
        <v>22</v>
      </c>
      <c r="G1881" s="34">
        <f t="shared" si="159"/>
        <v>915.18</v>
      </c>
      <c r="H1881" s="36">
        <f t="shared" si="160"/>
        <v>1068.93</v>
      </c>
      <c r="I1881" s="36">
        <f t="shared" si="161"/>
        <v>1068.93</v>
      </c>
      <c r="J1881" s="29" t="s">
        <v>3619</v>
      </c>
      <c r="K1881" s="37">
        <v>915.18</v>
      </c>
      <c r="M1881" s="38">
        <v>915.18</v>
      </c>
      <c r="N1881" s="39">
        <f t="shared" si="156"/>
        <v>0.16799999999999993</v>
      </c>
      <c r="S1881" s="13">
        <v>1</v>
      </c>
    </row>
    <row r="1882" spans="1:16382" ht="22.5" x14ac:dyDescent="0.25">
      <c r="A1882" s="32" t="s">
        <v>1927</v>
      </c>
      <c r="B1882" s="33" t="s">
        <v>2802</v>
      </c>
      <c r="C1882" s="32" t="s">
        <v>4</v>
      </c>
      <c r="D1882" s="32" t="s">
        <v>3573</v>
      </c>
      <c r="E1882" s="34">
        <f t="shared" si="158"/>
        <v>50</v>
      </c>
      <c r="F1882" s="35" t="s">
        <v>24</v>
      </c>
      <c r="G1882" s="34">
        <f t="shared" si="159"/>
        <v>79.09</v>
      </c>
      <c r="H1882" s="36">
        <f t="shared" si="160"/>
        <v>92.38</v>
      </c>
      <c r="I1882" s="36">
        <f t="shared" si="161"/>
        <v>4619</v>
      </c>
      <c r="J1882" s="29" t="s">
        <v>3619</v>
      </c>
      <c r="K1882" s="37">
        <v>79.09</v>
      </c>
      <c r="M1882" s="38">
        <v>79.09</v>
      </c>
      <c r="N1882" s="39">
        <f t="shared" si="156"/>
        <v>0.16799999999999993</v>
      </c>
      <c r="S1882" s="13">
        <v>50</v>
      </c>
    </row>
    <row r="1883" spans="1:16382" ht="22.5" x14ac:dyDescent="0.25">
      <c r="A1883" s="32" t="s">
        <v>1928</v>
      </c>
      <c r="B1883" s="33" t="s">
        <v>2803</v>
      </c>
      <c r="C1883" s="32" t="s">
        <v>4</v>
      </c>
      <c r="D1883" s="32" t="s">
        <v>3574</v>
      </c>
      <c r="E1883" s="34">
        <f t="shared" si="158"/>
        <v>6</v>
      </c>
      <c r="F1883" s="35" t="s">
        <v>22</v>
      </c>
      <c r="G1883" s="34">
        <f t="shared" si="159"/>
        <v>571.89</v>
      </c>
      <c r="H1883" s="36">
        <f t="shared" si="160"/>
        <v>667.97</v>
      </c>
      <c r="I1883" s="36">
        <f t="shared" si="161"/>
        <v>4007.82</v>
      </c>
      <c r="J1883" s="29" t="s">
        <v>3619</v>
      </c>
      <c r="K1883" s="37">
        <v>571.89</v>
      </c>
      <c r="M1883" s="38">
        <v>571.89</v>
      </c>
      <c r="N1883" s="39">
        <f t="shared" si="156"/>
        <v>0.16799999999999993</v>
      </c>
      <c r="S1883" s="13">
        <v>6</v>
      </c>
    </row>
    <row r="1884" spans="1:16382" ht="30" customHeight="1" x14ac:dyDescent="0.25">
      <c r="A1884" s="32" t="s">
        <v>1929</v>
      </c>
      <c r="B1884" s="33" t="s">
        <v>2804</v>
      </c>
      <c r="C1884" s="32" t="s">
        <v>4</v>
      </c>
      <c r="D1884" s="32" t="s">
        <v>6</v>
      </c>
      <c r="E1884" s="34">
        <f t="shared" si="158"/>
        <v>1</v>
      </c>
      <c r="F1884" s="35" t="s">
        <v>22</v>
      </c>
      <c r="G1884" s="34">
        <f t="shared" si="159"/>
        <v>1178.68</v>
      </c>
      <c r="H1884" s="36">
        <f t="shared" si="160"/>
        <v>1376.7</v>
      </c>
      <c r="I1884" s="36">
        <f t="shared" si="161"/>
        <v>1376.7</v>
      </c>
      <c r="J1884" s="29" t="s">
        <v>3619</v>
      </c>
      <c r="K1884" s="37">
        <v>1178.68</v>
      </c>
      <c r="M1884" s="38">
        <v>1178.68</v>
      </c>
      <c r="N1884" s="39">
        <f t="shared" si="156"/>
        <v>0.16799999999999993</v>
      </c>
      <c r="S1884" s="13">
        <v>1</v>
      </c>
    </row>
    <row r="1885" spans="1:16382" ht="25.5" customHeight="1" x14ac:dyDescent="0.25">
      <c r="A1885" s="32" t="s">
        <v>1930</v>
      </c>
      <c r="B1885" s="33" t="s">
        <v>2805</v>
      </c>
      <c r="C1885" s="32" t="s">
        <v>4</v>
      </c>
      <c r="D1885" s="32" t="s">
        <v>7</v>
      </c>
      <c r="E1885" s="34">
        <f t="shared" si="158"/>
        <v>2</v>
      </c>
      <c r="F1885" s="35" t="s">
        <v>22</v>
      </c>
      <c r="G1885" s="34">
        <f t="shared" si="159"/>
        <v>615.36</v>
      </c>
      <c r="H1885" s="36">
        <f t="shared" si="160"/>
        <v>718.74</v>
      </c>
      <c r="I1885" s="36">
        <f t="shared" si="161"/>
        <v>1437.48</v>
      </c>
      <c r="J1885" s="29" t="s">
        <v>3619</v>
      </c>
      <c r="K1885" s="37">
        <v>615.36</v>
      </c>
      <c r="M1885" s="38">
        <v>615.36</v>
      </c>
      <c r="N1885" s="39">
        <f t="shared" si="156"/>
        <v>0.16799999999999993</v>
      </c>
      <c r="S1885" s="13">
        <v>2</v>
      </c>
    </row>
    <row r="1886" spans="1:16382" x14ac:dyDescent="0.25">
      <c r="A1886" s="32" t="s">
        <v>1931</v>
      </c>
      <c r="B1886" s="33" t="s">
        <v>2806</v>
      </c>
      <c r="C1886" s="32" t="s">
        <v>4</v>
      </c>
      <c r="D1886" s="32" t="s">
        <v>5</v>
      </c>
      <c r="E1886" s="34">
        <f t="shared" si="158"/>
        <v>15</v>
      </c>
      <c r="F1886" s="35" t="s">
        <v>22</v>
      </c>
      <c r="G1886" s="34">
        <f t="shared" si="159"/>
        <v>1538.5</v>
      </c>
      <c r="H1886" s="36">
        <f t="shared" si="160"/>
        <v>1796.97</v>
      </c>
      <c r="I1886" s="36">
        <f t="shared" si="161"/>
        <v>26954.55</v>
      </c>
      <c r="J1886" s="29" t="s">
        <v>3619</v>
      </c>
      <c r="K1886" s="37">
        <v>1538.5</v>
      </c>
      <c r="M1886" s="38">
        <v>1538.5</v>
      </c>
      <c r="N1886" s="39">
        <f t="shared" si="156"/>
        <v>0.16799999999999993</v>
      </c>
      <c r="S1886" s="13">
        <v>15</v>
      </c>
    </row>
    <row r="1887" spans="1:16382" x14ac:dyDescent="0.25">
      <c r="A1887" s="32" t="s">
        <v>1932</v>
      </c>
      <c r="B1887" s="33" t="s">
        <v>2807</v>
      </c>
      <c r="C1887" s="32" t="s">
        <v>4</v>
      </c>
      <c r="D1887" s="32" t="s">
        <v>3575</v>
      </c>
      <c r="E1887" s="34">
        <f t="shared" si="158"/>
        <v>8</v>
      </c>
      <c r="F1887" s="35" t="s">
        <v>22</v>
      </c>
      <c r="G1887" s="34">
        <f t="shared" si="159"/>
        <v>2229.7600000000002</v>
      </c>
      <c r="H1887" s="36">
        <f t="shared" si="160"/>
        <v>2604.36</v>
      </c>
      <c r="I1887" s="36">
        <f t="shared" si="161"/>
        <v>20834.88</v>
      </c>
      <c r="J1887" s="29" t="s">
        <v>3619</v>
      </c>
      <c r="K1887" s="37">
        <v>2229.7600000000002</v>
      </c>
      <c r="M1887" s="38">
        <v>2229.7600000000002</v>
      </c>
      <c r="N1887" s="39">
        <f t="shared" si="156"/>
        <v>0.16799999999999993</v>
      </c>
      <c r="S1887" s="13">
        <v>8</v>
      </c>
    </row>
    <row r="1888" spans="1:16382" x14ac:dyDescent="0.25">
      <c r="A1888" s="32" t="s">
        <v>1933</v>
      </c>
      <c r="B1888" s="33" t="s">
        <v>2808</v>
      </c>
      <c r="C1888" s="32" t="s">
        <v>4</v>
      </c>
      <c r="D1888" s="32" t="s">
        <v>3576</v>
      </c>
      <c r="E1888" s="34">
        <f t="shared" si="158"/>
        <v>5</v>
      </c>
      <c r="F1888" s="35" t="s">
        <v>22</v>
      </c>
      <c r="G1888" s="34">
        <f t="shared" si="159"/>
        <v>1345.75</v>
      </c>
      <c r="H1888" s="36">
        <f t="shared" si="160"/>
        <v>1571.84</v>
      </c>
      <c r="I1888" s="36">
        <f t="shared" si="161"/>
        <v>7859.2</v>
      </c>
      <c r="J1888" s="29" t="s">
        <v>3619</v>
      </c>
      <c r="K1888" s="37">
        <v>1345.75</v>
      </c>
      <c r="M1888" s="38">
        <v>1345.75</v>
      </c>
      <c r="N1888" s="39">
        <f t="shared" si="156"/>
        <v>0.16799999999999993</v>
      </c>
      <c r="S1888" s="13">
        <v>5</v>
      </c>
    </row>
    <row r="1889" spans="1:19" ht="28.5" customHeight="1" x14ac:dyDescent="0.25">
      <c r="A1889" s="32" t="s">
        <v>1934</v>
      </c>
      <c r="B1889" s="33" t="s">
        <v>2809</v>
      </c>
      <c r="C1889" s="32" t="s">
        <v>4</v>
      </c>
      <c r="D1889" s="32" t="s">
        <v>3577</v>
      </c>
      <c r="E1889" s="34">
        <f t="shared" si="158"/>
        <v>8</v>
      </c>
      <c r="F1889" s="35" t="s">
        <v>22</v>
      </c>
      <c r="G1889" s="34">
        <f t="shared" si="159"/>
        <v>1742.5</v>
      </c>
      <c r="H1889" s="36">
        <f t="shared" si="160"/>
        <v>2035.24</v>
      </c>
      <c r="I1889" s="36">
        <f t="shared" si="161"/>
        <v>16281.92</v>
      </c>
      <c r="J1889" s="29" t="s">
        <v>3619</v>
      </c>
      <c r="K1889" s="37">
        <v>1742.5</v>
      </c>
      <c r="M1889" s="38">
        <v>1742.5</v>
      </c>
      <c r="N1889" s="39">
        <f t="shared" si="156"/>
        <v>0.16799999999999993</v>
      </c>
      <c r="S1889" s="13">
        <v>8</v>
      </c>
    </row>
    <row r="1890" spans="1:19" x14ac:dyDescent="0.25">
      <c r="A1890" s="32" t="s">
        <v>1935</v>
      </c>
      <c r="B1890" s="33" t="s">
        <v>2810</v>
      </c>
      <c r="C1890" s="32" t="s">
        <v>4</v>
      </c>
      <c r="D1890" s="32" t="s">
        <v>3578</v>
      </c>
      <c r="E1890" s="34">
        <f t="shared" si="158"/>
        <v>1</v>
      </c>
      <c r="F1890" s="35" t="s">
        <v>22</v>
      </c>
      <c r="G1890" s="34">
        <f t="shared" si="159"/>
        <v>1302.54</v>
      </c>
      <c r="H1890" s="36">
        <f t="shared" si="160"/>
        <v>1521.37</v>
      </c>
      <c r="I1890" s="36">
        <f t="shared" si="161"/>
        <v>1521.37</v>
      </c>
      <c r="J1890" s="29" t="s">
        <v>3619</v>
      </c>
      <c r="K1890" s="37">
        <v>1302.54</v>
      </c>
      <c r="M1890" s="38">
        <v>1302.54</v>
      </c>
      <c r="N1890" s="39">
        <f t="shared" si="156"/>
        <v>0.16799999999999993</v>
      </c>
      <c r="S1890" s="13">
        <v>1</v>
      </c>
    </row>
    <row r="1891" spans="1:19" x14ac:dyDescent="0.25">
      <c r="A1891" s="32" t="s">
        <v>1936</v>
      </c>
      <c r="B1891" s="33" t="s">
        <v>2811</v>
      </c>
      <c r="C1891" s="32" t="s">
        <v>4</v>
      </c>
      <c r="D1891" s="32" t="s">
        <v>3579</v>
      </c>
      <c r="E1891" s="34">
        <f t="shared" si="158"/>
        <v>8</v>
      </c>
      <c r="F1891" s="35" t="s">
        <v>22</v>
      </c>
      <c r="G1891" s="34">
        <f t="shared" si="159"/>
        <v>1819.06</v>
      </c>
      <c r="H1891" s="36">
        <f t="shared" si="160"/>
        <v>2124.66</v>
      </c>
      <c r="I1891" s="36">
        <f t="shared" si="161"/>
        <v>16997.28</v>
      </c>
      <c r="J1891" s="29" t="s">
        <v>3619</v>
      </c>
      <c r="K1891" s="37">
        <v>1819.06</v>
      </c>
      <c r="M1891" s="38">
        <v>1819.06</v>
      </c>
      <c r="N1891" s="39">
        <f t="shared" si="156"/>
        <v>0.16799999999999993</v>
      </c>
      <c r="S1891" s="13">
        <v>8</v>
      </c>
    </row>
    <row r="1892" spans="1:19" ht="22.5" x14ac:dyDescent="0.25">
      <c r="A1892" s="32" t="s">
        <v>1937</v>
      </c>
      <c r="B1892" s="33" t="s">
        <v>2812</v>
      </c>
      <c r="C1892" s="32" t="s">
        <v>4</v>
      </c>
      <c r="D1892" s="32" t="s">
        <v>3580</v>
      </c>
      <c r="E1892" s="34">
        <f t="shared" si="158"/>
        <v>2</v>
      </c>
      <c r="F1892" s="35" t="s">
        <v>22</v>
      </c>
      <c r="G1892" s="34">
        <f t="shared" si="159"/>
        <v>1819.06</v>
      </c>
      <c r="H1892" s="36">
        <f t="shared" si="160"/>
        <v>2124.66</v>
      </c>
      <c r="I1892" s="36">
        <f t="shared" si="161"/>
        <v>4249.32</v>
      </c>
      <c r="J1892" s="29" t="s">
        <v>3619</v>
      </c>
      <c r="K1892" s="37">
        <v>1819.06</v>
      </c>
      <c r="M1892" s="38">
        <v>1819.06</v>
      </c>
      <c r="N1892" s="39">
        <f t="shared" si="156"/>
        <v>0.16799999999999993</v>
      </c>
      <c r="S1892" s="13">
        <v>2</v>
      </c>
    </row>
    <row r="1893" spans="1:19" ht="22.5" x14ac:dyDescent="0.25">
      <c r="A1893" s="32" t="s">
        <v>1938</v>
      </c>
      <c r="B1893" s="33" t="s">
        <v>2813</v>
      </c>
      <c r="C1893" s="32" t="s">
        <v>4</v>
      </c>
      <c r="D1893" s="32" t="s">
        <v>3581</v>
      </c>
      <c r="E1893" s="34">
        <f t="shared" si="158"/>
        <v>8</v>
      </c>
      <c r="F1893" s="35" t="s">
        <v>22</v>
      </c>
      <c r="G1893" s="34">
        <f t="shared" si="159"/>
        <v>1012.42</v>
      </c>
      <c r="H1893" s="36">
        <f t="shared" si="160"/>
        <v>1182.51</v>
      </c>
      <c r="I1893" s="36">
        <f t="shared" si="161"/>
        <v>9460.08</v>
      </c>
      <c r="J1893" s="29" t="s">
        <v>3619</v>
      </c>
      <c r="K1893" s="37">
        <v>1012.42</v>
      </c>
      <c r="M1893" s="38">
        <v>1012.42</v>
      </c>
      <c r="N1893" s="39">
        <f t="shared" si="156"/>
        <v>0.16799999999999993</v>
      </c>
      <c r="S1893" s="13">
        <v>8</v>
      </c>
    </row>
    <row r="1894" spans="1:19" x14ac:dyDescent="0.25">
      <c r="A1894" s="32" t="s">
        <v>1939</v>
      </c>
      <c r="B1894" s="33" t="s">
        <v>2814</v>
      </c>
      <c r="C1894" s="32" t="s">
        <v>4</v>
      </c>
      <c r="D1894" s="32" t="s">
        <v>3582</v>
      </c>
      <c r="E1894" s="34">
        <f t="shared" si="158"/>
        <v>3</v>
      </c>
      <c r="F1894" s="35" t="s">
        <v>22</v>
      </c>
      <c r="G1894" s="34">
        <f t="shared" si="159"/>
        <v>1316.82</v>
      </c>
      <c r="H1894" s="36">
        <f t="shared" si="160"/>
        <v>1538.05</v>
      </c>
      <c r="I1894" s="36">
        <f t="shared" si="161"/>
        <v>4614.1499999999996</v>
      </c>
      <c r="J1894" s="29" t="s">
        <v>3619</v>
      </c>
      <c r="K1894" s="37">
        <v>1316.82</v>
      </c>
      <c r="M1894" s="38">
        <v>1316.82</v>
      </c>
      <c r="N1894" s="39">
        <f t="shared" si="156"/>
        <v>0.16799999999999993</v>
      </c>
      <c r="S1894" s="13">
        <v>3</v>
      </c>
    </row>
    <row r="1895" spans="1:19" x14ac:dyDescent="0.25">
      <c r="A1895" s="32" t="s">
        <v>1940</v>
      </c>
      <c r="B1895" s="33" t="s">
        <v>2815</v>
      </c>
      <c r="C1895" s="32" t="s">
        <v>4</v>
      </c>
      <c r="D1895" s="32" t="s">
        <v>3583</v>
      </c>
      <c r="E1895" s="34">
        <f t="shared" si="158"/>
        <v>10</v>
      </c>
      <c r="F1895" s="35" t="s">
        <v>22</v>
      </c>
      <c r="G1895" s="34">
        <f t="shared" si="159"/>
        <v>768.79</v>
      </c>
      <c r="H1895" s="36">
        <f t="shared" si="160"/>
        <v>897.95</v>
      </c>
      <c r="I1895" s="36">
        <f t="shared" si="161"/>
        <v>8979.5</v>
      </c>
      <c r="J1895" s="29" t="s">
        <v>3619</v>
      </c>
      <c r="K1895" s="37">
        <v>768.79</v>
      </c>
      <c r="M1895" s="38">
        <v>768.79</v>
      </c>
      <c r="N1895" s="39">
        <f t="shared" si="156"/>
        <v>0.16799999999999993</v>
      </c>
      <c r="S1895" s="13">
        <v>10</v>
      </c>
    </row>
    <row r="1896" spans="1:19" x14ac:dyDescent="0.25">
      <c r="A1896" s="32" t="s">
        <v>1941</v>
      </c>
      <c r="B1896" s="33" t="s">
        <v>2816</v>
      </c>
      <c r="C1896" s="32" t="s">
        <v>4</v>
      </c>
      <c r="D1896" s="32" t="s">
        <v>3584</v>
      </c>
      <c r="E1896" s="34">
        <f t="shared" si="158"/>
        <v>7837.16</v>
      </c>
      <c r="F1896" s="35" t="s">
        <v>18</v>
      </c>
      <c r="G1896" s="34">
        <f t="shared" si="159"/>
        <v>2.8</v>
      </c>
      <c r="H1896" s="36">
        <f t="shared" si="160"/>
        <v>3.27</v>
      </c>
      <c r="I1896" s="36">
        <f t="shared" si="161"/>
        <v>25627.51</v>
      </c>
      <c r="J1896" s="29" t="s">
        <v>3619</v>
      </c>
      <c r="K1896" s="37">
        <v>2.8</v>
      </c>
      <c r="M1896" s="38">
        <v>2.8</v>
      </c>
      <c r="N1896" s="39">
        <f t="shared" si="156"/>
        <v>0.16799999999999993</v>
      </c>
      <c r="S1896" s="13">
        <v>7837.16</v>
      </c>
    </row>
    <row r="1897" spans="1:19" x14ac:dyDescent="0.25">
      <c r="A1897" s="32" t="s">
        <v>1942</v>
      </c>
      <c r="B1897" s="33" t="s">
        <v>26</v>
      </c>
      <c r="C1897" s="32" t="s">
        <v>4</v>
      </c>
      <c r="D1897" s="32" t="s">
        <v>8</v>
      </c>
      <c r="E1897" s="34">
        <f t="shared" si="158"/>
        <v>7837.16</v>
      </c>
      <c r="F1897" s="35" t="s">
        <v>18</v>
      </c>
      <c r="G1897" s="34">
        <f t="shared" si="159"/>
        <v>0.86</v>
      </c>
      <c r="H1897" s="36">
        <f t="shared" si="160"/>
        <v>1</v>
      </c>
      <c r="I1897" s="36">
        <f t="shared" si="161"/>
        <v>7837.16</v>
      </c>
      <c r="J1897" s="29" t="s">
        <v>3619</v>
      </c>
      <c r="K1897" s="37">
        <v>0.86</v>
      </c>
      <c r="M1897" s="38">
        <v>0.86</v>
      </c>
      <c r="N1897" s="39">
        <f t="shared" si="156"/>
        <v>0.16300000000000003</v>
      </c>
      <c r="S1897" s="13">
        <v>7837.16</v>
      </c>
    </row>
    <row r="1898" spans="1:19" ht="24" customHeight="1" x14ac:dyDescent="0.25">
      <c r="A1898" s="32" t="s">
        <v>1943</v>
      </c>
      <c r="B1898" s="33" t="s">
        <v>2817</v>
      </c>
      <c r="C1898" s="32" t="s">
        <v>4</v>
      </c>
      <c r="D1898" s="32" t="s">
        <v>3585</v>
      </c>
      <c r="E1898" s="34">
        <f t="shared" si="158"/>
        <v>7837.16</v>
      </c>
      <c r="F1898" s="35" t="s">
        <v>18</v>
      </c>
      <c r="G1898" s="34">
        <f t="shared" si="159"/>
        <v>3.54</v>
      </c>
      <c r="H1898" s="36">
        <f t="shared" si="160"/>
        <v>4.13</v>
      </c>
      <c r="I1898" s="36">
        <f t="shared" si="161"/>
        <v>32367.47</v>
      </c>
      <c r="J1898" s="29" t="s">
        <v>3619</v>
      </c>
      <c r="K1898" s="37">
        <v>3.54</v>
      </c>
      <c r="M1898" s="38">
        <v>3.54</v>
      </c>
      <c r="N1898" s="39">
        <f t="shared" si="156"/>
        <v>0.16700000000000004</v>
      </c>
      <c r="S1898" s="13">
        <v>7837.16</v>
      </c>
    </row>
    <row r="1899" spans="1:19" x14ac:dyDescent="0.25">
      <c r="A1899" s="32" t="s">
        <v>1944</v>
      </c>
      <c r="B1899" s="33" t="s">
        <v>2818</v>
      </c>
      <c r="C1899" s="32" t="s">
        <v>4</v>
      </c>
      <c r="D1899" s="32" t="s">
        <v>3586</v>
      </c>
      <c r="E1899" s="34">
        <f t="shared" si="158"/>
        <v>18</v>
      </c>
      <c r="F1899" s="35" t="s">
        <v>22</v>
      </c>
      <c r="G1899" s="34">
        <f t="shared" si="159"/>
        <v>2018.16</v>
      </c>
      <c r="H1899" s="36">
        <f t="shared" si="160"/>
        <v>2357.21</v>
      </c>
      <c r="I1899" s="36">
        <f t="shared" si="161"/>
        <v>42429.78</v>
      </c>
      <c r="J1899" s="29" t="s">
        <v>3619</v>
      </c>
      <c r="K1899" s="37">
        <v>2018.16</v>
      </c>
      <c r="M1899" s="38">
        <v>2018.16</v>
      </c>
      <c r="N1899" s="39">
        <f t="shared" si="156"/>
        <v>0.16799999999999993</v>
      </c>
      <c r="S1899" s="13">
        <v>18</v>
      </c>
    </row>
    <row r="1900" spans="1:19" ht="27" customHeight="1" x14ac:dyDescent="0.25">
      <c r="A1900" s="32" t="s">
        <v>1945</v>
      </c>
      <c r="B1900" s="33" t="s">
        <v>2819</v>
      </c>
      <c r="C1900" s="32" t="s">
        <v>4</v>
      </c>
      <c r="D1900" s="32" t="s">
        <v>3587</v>
      </c>
      <c r="E1900" s="34">
        <f t="shared" si="158"/>
        <v>10</v>
      </c>
      <c r="F1900" s="35" t="s">
        <v>22</v>
      </c>
      <c r="G1900" s="34">
        <f t="shared" si="159"/>
        <v>1742.5</v>
      </c>
      <c r="H1900" s="36">
        <f t="shared" si="160"/>
        <v>2035.24</v>
      </c>
      <c r="I1900" s="36">
        <f t="shared" si="161"/>
        <v>20352.400000000001</v>
      </c>
      <c r="J1900" s="29" t="s">
        <v>3619</v>
      </c>
      <c r="K1900" s="37">
        <v>1742.5</v>
      </c>
      <c r="M1900" s="38">
        <v>1742.5</v>
      </c>
      <c r="N1900" s="39">
        <f t="shared" si="156"/>
        <v>0.16799999999999993</v>
      </c>
      <c r="S1900" s="13">
        <v>10</v>
      </c>
    </row>
    <row r="1901" spans="1:19" x14ac:dyDescent="0.25">
      <c r="A1901" s="24" t="s">
        <v>1946</v>
      </c>
      <c r="B1901" s="25" t="s">
        <v>2820</v>
      </c>
      <c r="C1901" s="24"/>
      <c r="D1901" s="24"/>
      <c r="E1901" s="26"/>
      <c r="F1901" s="27"/>
      <c r="G1901" s="26"/>
      <c r="H1901" s="28"/>
      <c r="I1901" s="28">
        <f>I1902+I1914+I1921</f>
        <v>922805.78999999992</v>
      </c>
      <c r="J1901" s="29"/>
      <c r="K1901" s="37"/>
      <c r="M1901" s="38"/>
      <c r="N1901" s="39"/>
      <c r="O1901" s="28">
        <v>922805.79</v>
      </c>
      <c r="P1901" s="31">
        <f>I1901-O1901</f>
        <v>0</v>
      </c>
    </row>
    <row r="1902" spans="1:19" x14ac:dyDescent="0.25">
      <c r="A1902" s="42" t="s">
        <v>1947</v>
      </c>
      <c r="B1902" s="43" t="s">
        <v>2821</v>
      </c>
      <c r="C1902" s="42"/>
      <c r="D1902" s="42"/>
      <c r="E1902" s="44"/>
      <c r="F1902" s="45"/>
      <c r="G1902" s="44"/>
      <c r="H1902" s="46"/>
      <c r="I1902" s="46">
        <f>SUM(I1903:I1913)</f>
        <v>252267.01999999996</v>
      </c>
      <c r="J1902" s="29"/>
      <c r="K1902" s="37"/>
      <c r="M1902" s="38"/>
      <c r="N1902" s="46">
        <v>252267.02</v>
      </c>
      <c r="P1902" s="31">
        <f>I1902-N1902</f>
        <v>0</v>
      </c>
    </row>
    <row r="1903" spans="1:19" ht="22.5" x14ac:dyDescent="0.25">
      <c r="A1903" s="32" t="s">
        <v>1948</v>
      </c>
      <c r="B1903" s="33" t="s">
        <v>2822</v>
      </c>
      <c r="C1903" s="32" t="s">
        <v>1</v>
      </c>
      <c r="D1903" s="32">
        <v>98525</v>
      </c>
      <c r="E1903" s="34">
        <f t="shared" ref="E1903:E1929" si="162">S1903</f>
        <v>14787.52</v>
      </c>
      <c r="F1903" s="35" t="s">
        <v>18</v>
      </c>
      <c r="G1903" s="34">
        <f t="shared" ref="G1903:G1929" si="163">ROUND(K1903*(100%-I$7),2)</f>
        <v>0.71</v>
      </c>
      <c r="H1903" s="36">
        <f>ROUND(G1903*(1+I$5),2)</f>
        <v>0.89</v>
      </c>
      <c r="I1903" s="36">
        <f t="shared" ref="I1903:I1929" si="164">ROUND(E1903*H1903,2)</f>
        <v>13160.89</v>
      </c>
      <c r="J1903" s="29" t="s">
        <v>3622</v>
      </c>
      <c r="K1903" s="37">
        <v>0.71</v>
      </c>
      <c r="M1903" s="38">
        <v>0.71</v>
      </c>
      <c r="N1903" s="39">
        <f t="shared" si="156"/>
        <v>0.254</v>
      </c>
      <c r="S1903" s="13">
        <v>14787.52</v>
      </c>
    </row>
    <row r="1904" spans="1:19" ht="22.5" x14ac:dyDescent="0.25">
      <c r="A1904" s="32" t="s">
        <v>1949</v>
      </c>
      <c r="B1904" s="33" t="s">
        <v>2823</v>
      </c>
      <c r="C1904" s="32" t="s">
        <v>1</v>
      </c>
      <c r="D1904" s="32">
        <v>97636</v>
      </c>
      <c r="E1904" s="34">
        <f t="shared" si="162"/>
        <v>971.65</v>
      </c>
      <c r="F1904" s="35" t="s">
        <v>18</v>
      </c>
      <c r="G1904" s="34">
        <f t="shared" si="163"/>
        <v>23.88</v>
      </c>
      <c r="H1904" s="36">
        <f t="shared" ref="H1904:H1920" si="165">ROUND(G1904*(1+I$5),2)</f>
        <v>29.85</v>
      </c>
      <c r="I1904" s="36">
        <f t="shared" si="164"/>
        <v>29003.75</v>
      </c>
      <c r="J1904" s="29" t="s">
        <v>3622</v>
      </c>
      <c r="K1904" s="37">
        <v>23.88</v>
      </c>
      <c r="M1904" s="38">
        <v>23.88</v>
      </c>
      <c r="N1904" s="39">
        <f t="shared" si="156"/>
        <v>0.25</v>
      </c>
      <c r="S1904" s="13">
        <v>971.65</v>
      </c>
    </row>
    <row r="1905" spans="1:20" ht="22.5" x14ac:dyDescent="0.25">
      <c r="A1905" s="32" t="s">
        <v>1950</v>
      </c>
      <c r="B1905" s="33" t="s">
        <v>2824</v>
      </c>
      <c r="C1905" s="32" t="s">
        <v>1</v>
      </c>
      <c r="D1905" s="32" t="s">
        <v>3588</v>
      </c>
      <c r="E1905" s="34">
        <f t="shared" si="162"/>
        <v>1321</v>
      </c>
      <c r="F1905" s="35" t="s">
        <v>19</v>
      </c>
      <c r="G1905" s="34">
        <f t="shared" si="163"/>
        <v>117.18</v>
      </c>
      <c r="H1905" s="36">
        <f t="shared" si="165"/>
        <v>146.47999999999999</v>
      </c>
      <c r="I1905" s="36">
        <f t="shared" si="164"/>
        <v>193500.08</v>
      </c>
      <c r="J1905" s="29" t="s">
        <v>3622</v>
      </c>
      <c r="K1905" s="37">
        <v>117.18</v>
      </c>
      <c r="M1905" s="38">
        <v>117.18</v>
      </c>
      <c r="N1905" s="39">
        <f t="shared" si="156"/>
        <v>0.25</v>
      </c>
      <c r="S1905" s="13">
        <v>1321</v>
      </c>
    </row>
    <row r="1906" spans="1:20" ht="22.5" x14ac:dyDescent="0.25">
      <c r="A1906" s="32" t="s">
        <v>1951</v>
      </c>
      <c r="B1906" s="33" t="s">
        <v>2825</v>
      </c>
      <c r="C1906" s="32" t="s">
        <v>1</v>
      </c>
      <c r="D1906" s="32">
        <v>97622</v>
      </c>
      <c r="E1906" s="34">
        <f t="shared" si="162"/>
        <v>17.9099</v>
      </c>
      <c r="F1906" s="35" t="s">
        <v>19</v>
      </c>
      <c r="G1906" s="34">
        <f t="shared" si="163"/>
        <v>60.76</v>
      </c>
      <c r="H1906" s="36">
        <f t="shared" si="165"/>
        <v>75.95</v>
      </c>
      <c r="I1906" s="36">
        <f t="shared" si="164"/>
        <v>1360.26</v>
      </c>
      <c r="J1906" s="29" t="s">
        <v>3622</v>
      </c>
      <c r="K1906" s="37">
        <v>60.76</v>
      </c>
      <c r="M1906" s="38">
        <v>60.76</v>
      </c>
      <c r="N1906" s="39">
        <f t="shared" si="156"/>
        <v>0.25</v>
      </c>
      <c r="R1906" s="98" t="s">
        <v>3628</v>
      </c>
      <c r="S1906" s="96">
        <v>17.9099</v>
      </c>
      <c r="T1906" s="97"/>
    </row>
    <row r="1907" spans="1:20" ht="22.5" x14ac:dyDescent="0.25">
      <c r="A1907" s="32" t="s">
        <v>1952</v>
      </c>
      <c r="B1907" s="33" t="s">
        <v>2826</v>
      </c>
      <c r="C1907" s="32" t="s">
        <v>1</v>
      </c>
      <c r="D1907" s="32" t="s">
        <v>3589</v>
      </c>
      <c r="E1907" s="34">
        <f t="shared" si="162"/>
        <v>84.92</v>
      </c>
      <c r="F1907" s="35" t="s">
        <v>18</v>
      </c>
      <c r="G1907" s="34">
        <f t="shared" si="163"/>
        <v>3.85</v>
      </c>
      <c r="H1907" s="36">
        <f t="shared" si="165"/>
        <v>4.8099999999999996</v>
      </c>
      <c r="I1907" s="36">
        <f t="shared" si="164"/>
        <v>408.47</v>
      </c>
      <c r="J1907" s="29" t="s">
        <v>3622</v>
      </c>
      <c r="K1907" s="37">
        <v>3.85</v>
      </c>
      <c r="M1907" s="38">
        <v>3.85</v>
      </c>
      <c r="N1907" s="39">
        <f t="shared" si="156"/>
        <v>0.24900000000000011</v>
      </c>
      <c r="S1907" s="13">
        <v>84.92</v>
      </c>
    </row>
    <row r="1908" spans="1:20" ht="22.5" x14ac:dyDescent="0.25">
      <c r="A1908" s="32" t="s">
        <v>1953</v>
      </c>
      <c r="B1908" s="33" t="s">
        <v>2825</v>
      </c>
      <c r="C1908" s="32" t="s">
        <v>1</v>
      </c>
      <c r="D1908" s="32" t="s">
        <v>3590</v>
      </c>
      <c r="E1908" s="34">
        <f t="shared" si="162"/>
        <v>18.010000000000002</v>
      </c>
      <c r="F1908" s="35" t="s">
        <v>19</v>
      </c>
      <c r="G1908" s="34">
        <f t="shared" si="163"/>
        <v>60.76</v>
      </c>
      <c r="H1908" s="36">
        <f t="shared" si="165"/>
        <v>75.95</v>
      </c>
      <c r="I1908" s="36">
        <f t="shared" si="164"/>
        <v>1367.86</v>
      </c>
      <c r="J1908" s="29" t="s">
        <v>3622</v>
      </c>
      <c r="K1908" s="37">
        <v>60.76</v>
      </c>
      <c r="M1908" s="38">
        <v>60.76</v>
      </c>
      <c r="N1908" s="39">
        <f t="shared" si="156"/>
        <v>0.25</v>
      </c>
      <c r="S1908" s="13">
        <v>18.010000000000002</v>
      </c>
    </row>
    <row r="1909" spans="1:20" ht="22.5" x14ac:dyDescent="0.25">
      <c r="A1909" s="32" t="s">
        <v>1954</v>
      </c>
      <c r="B1909" s="33" t="s">
        <v>2824</v>
      </c>
      <c r="C1909" s="32" t="s">
        <v>1</v>
      </c>
      <c r="D1909" s="32" t="s">
        <v>3588</v>
      </c>
      <c r="E1909" s="34">
        <f t="shared" si="162"/>
        <v>81.17</v>
      </c>
      <c r="F1909" s="35" t="s">
        <v>19</v>
      </c>
      <c r="G1909" s="34">
        <f t="shared" si="163"/>
        <v>117.18</v>
      </c>
      <c r="H1909" s="36">
        <f t="shared" si="165"/>
        <v>146.47999999999999</v>
      </c>
      <c r="I1909" s="36">
        <f t="shared" si="164"/>
        <v>11889.78</v>
      </c>
      <c r="J1909" s="29" t="s">
        <v>3622</v>
      </c>
      <c r="K1909" s="37">
        <v>117.18</v>
      </c>
      <c r="M1909" s="38">
        <v>117.18</v>
      </c>
      <c r="N1909" s="39">
        <f t="shared" si="156"/>
        <v>0.25</v>
      </c>
      <c r="S1909" s="13">
        <v>81.17</v>
      </c>
    </row>
    <row r="1910" spans="1:20" x14ac:dyDescent="0.25">
      <c r="A1910" s="32" t="s">
        <v>1955</v>
      </c>
      <c r="B1910" s="33" t="s">
        <v>2827</v>
      </c>
      <c r="C1910" s="32" t="s">
        <v>2</v>
      </c>
      <c r="D1910" s="32" t="s">
        <v>3591</v>
      </c>
      <c r="E1910" s="34">
        <f t="shared" si="162"/>
        <v>2</v>
      </c>
      <c r="F1910" s="35" t="s">
        <v>22</v>
      </c>
      <c r="G1910" s="34">
        <f t="shared" si="163"/>
        <v>95.43</v>
      </c>
      <c r="H1910" s="36">
        <f t="shared" si="165"/>
        <v>119.29</v>
      </c>
      <c r="I1910" s="36">
        <f t="shared" si="164"/>
        <v>238.58</v>
      </c>
      <c r="J1910" s="29" t="s">
        <v>3622</v>
      </c>
      <c r="K1910" s="37">
        <v>95.43</v>
      </c>
      <c r="M1910" s="38">
        <v>95.43</v>
      </c>
      <c r="N1910" s="39">
        <f t="shared" si="156"/>
        <v>0.25</v>
      </c>
      <c r="S1910" s="13">
        <v>2</v>
      </c>
    </row>
    <row r="1911" spans="1:20" ht="22.5" x14ac:dyDescent="0.25">
      <c r="A1911" s="32" t="s">
        <v>1956</v>
      </c>
      <c r="B1911" s="33" t="s">
        <v>2828</v>
      </c>
      <c r="C1911" s="32" t="s">
        <v>1</v>
      </c>
      <c r="D1911" s="32" t="s">
        <v>3592</v>
      </c>
      <c r="E1911" s="34">
        <f t="shared" si="162"/>
        <v>2</v>
      </c>
      <c r="F1911" s="35" t="s">
        <v>22</v>
      </c>
      <c r="G1911" s="34">
        <f t="shared" si="163"/>
        <v>79.62</v>
      </c>
      <c r="H1911" s="36">
        <f t="shared" si="165"/>
        <v>99.53</v>
      </c>
      <c r="I1911" s="36">
        <f t="shared" si="164"/>
        <v>199.06</v>
      </c>
      <c r="J1911" s="29" t="s">
        <v>3622</v>
      </c>
      <c r="K1911" s="37">
        <v>79.62</v>
      </c>
      <c r="M1911" s="38">
        <v>79.62</v>
      </c>
      <c r="N1911" s="39">
        <f t="shared" si="156"/>
        <v>0.25</v>
      </c>
      <c r="S1911" s="13">
        <v>2</v>
      </c>
    </row>
    <row r="1912" spans="1:20" x14ac:dyDescent="0.25">
      <c r="A1912" s="32" t="s">
        <v>1957</v>
      </c>
      <c r="B1912" s="33" t="s">
        <v>2829</v>
      </c>
      <c r="C1912" s="32" t="s">
        <v>2</v>
      </c>
      <c r="D1912" s="32" t="s">
        <v>3593</v>
      </c>
      <c r="E1912" s="34">
        <f t="shared" si="162"/>
        <v>7</v>
      </c>
      <c r="F1912" s="35" t="s">
        <v>22</v>
      </c>
      <c r="G1912" s="34">
        <f t="shared" si="163"/>
        <v>95.43</v>
      </c>
      <c r="H1912" s="36">
        <f t="shared" si="165"/>
        <v>119.29</v>
      </c>
      <c r="I1912" s="36">
        <f t="shared" si="164"/>
        <v>835.03</v>
      </c>
      <c r="J1912" s="29" t="s">
        <v>3622</v>
      </c>
      <c r="K1912" s="37">
        <v>95.43</v>
      </c>
      <c r="M1912" s="38">
        <v>95.43</v>
      </c>
      <c r="N1912" s="39">
        <f t="shared" si="156"/>
        <v>0.25</v>
      </c>
      <c r="S1912" s="13">
        <v>7</v>
      </c>
    </row>
    <row r="1913" spans="1:20" x14ac:dyDescent="0.25">
      <c r="A1913" s="32" t="s">
        <v>1958</v>
      </c>
      <c r="B1913" s="33" t="s">
        <v>2830</v>
      </c>
      <c r="C1913" s="32" t="s">
        <v>2</v>
      </c>
      <c r="D1913" s="32" t="s">
        <v>3594</v>
      </c>
      <c r="E1913" s="34">
        <f t="shared" si="162"/>
        <v>2</v>
      </c>
      <c r="F1913" s="35" t="s">
        <v>22</v>
      </c>
      <c r="G1913" s="34">
        <f t="shared" si="163"/>
        <v>121.3</v>
      </c>
      <c r="H1913" s="36">
        <f t="shared" si="165"/>
        <v>151.63</v>
      </c>
      <c r="I1913" s="36">
        <f t="shared" si="164"/>
        <v>303.26</v>
      </c>
      <c r="J1913" s="29" t="s">
        <v>3622</v>
      </c>
      <c r="K1913" s="37">
        <v>121.3</v>
      </c>
      <c r="M1913" s="38">
        <v>121.3</v>
      </c>
      <c r="N1913" s="39">
        <f t="shared" si="156"/>
        <v>0.25</v>
      </c>
      <c r="S1913" s="13">
        <v>2</v>
      </c>
    </row>
    <row r="1914" spans="1:20" x14ac:dyDescent="0.25">
      <c r="A1914" s="42" t="s">
        <v>1959</v>
      </c>
      <c r="B1914" s="43" t="s">
        <v>2831</v>
      </c>
      <c r="C1914" s="42"/>
      <c r="D1914" s="42"/>
      <c r="E1914" s="44"/>
      <c r="F1914" s="45"/>
      <c r="G1914" s="44"/>
      <c r="H1914" s="46"/>
      <c r="I1914" s="46">
        <f>SUM(I1915:I1920)</f>
        <v>647137.66</v>
      </c>
      <c r="J1914" s="29"/>
      <c r="K1914" s="37"/>
      <c r="M1914" s="38"/>
      <c r="N1914" s="46">
        <v>647137.66</v>
      </c>
      <c r="P1914" s="31">
        <f>I1914-N1914</f>
        <v>0</v>
      </c>
    </row>
    <row r="1915" spans="1:20" ht="22.5" x14ac:dyDescent="0.25">
      <c r="A1915" s="32" t="s">
        <v>1960</v>
      </c>
      <c r="B1915" s="33" t="s">
        <v>2832</v>
      </c>
      <c r="C1915" s="32" t="s">
        <v>1</v>
      </c>
      <c r="D1915" s="32">
        <v>101130</v>
      </c>
      <c r="E1915" s="34">
        <f t="shared" si="162"/>
        <v>2914.4895000000001</v>
      </c>
      <c r="F1915" s="35" t="s">
        <v>19</v>
      </c>
      <c r="G1915" s="34">
        <f t="shared" si="163"/>
        <v>19.28</v>
      </c>
      <c r="H1915" s="36">
        <f t="shared" si="165"/>
        <v>24.1</v>
      </c>
      <c r="I1915" s="36">
        <f t="shared" si="164"/>
        <v>70239.199999999997</v>
      </c>
      <c r="J1915" s="29" t="s">
        <v>3622</v>
      </c>
      <c r="K1915" s="37">
        <v>19.28</v>
      </c>
      <c r="M1915" s="38">
        <v>19.28</v>
      </c>
      <c r="N1915" s="39">
        <f t="shared" si="156"/>
        <v>0.25</v>
      </c>
      <c r="R1915" s="98" t="s">
        <v>3628</v>
      </c>
      <c r="S1915" s="96">
        <f>IF(G1915=19.28,2914.4895,2914.49)</f>
        <v>2914.4895000000001</v>
      </c>
      <c r="T1915" s="97"/>
    </row>
    <row r="1916" spans="1:20" ht="33.75" x14ac:dyDescent="0.25">
      <c r="A1916" s="32" t="s">
        <v>1961</v>
      </c>
      <c r="B1916" s="33" t="s">
        <v>25</v>
      </c>
      <c r="C1916" s="32" t="s">
        <v>1</v>
      </c>
      <c r="D1916" s="32">
        <v>100981</v>
      </c>
      <c r="E1916" s="34">
        <f t="shared" si="162"/>
        <v>2914.49</v>
      </c>
      <c r="F1916" s="35" t="s">
        <v>19</v>
      </c>
      <c r="G1916" s="34">
        <f t="shared" si="163"/>
        <v>9.81</v>
      </c>
      <c r="H1916" s="36">
        <f t="shared" si="165"/>
        <v>12.26</v>
      </c>
      <c r="I1916" s="36">
        <f t="shared" si="164"/>
        <v>35731.65</v>
      </c>
      <c r="J1916" s="29" t="s">
        <v>3622</v>
      </c>
      <c r="K1916" s="37">
        <v>9.81</v>
      </c>
      <c r="M1916" s="38">
        <v>9.81</v>
      </c>
      <c r="N1916" s="39">
        <f t="shared" si="156"/>
        <v>0.25</v>
      </c>
      <c r="S1916" s="13">
        <v>2914.49</v>
      </c>
    </row>
    <row r="1917" spans="1:20" ht="45" x14ac:dyDescent="0.25">
      <c r="A1917" s="32" t="s">
        <v>1962</v>
      </c>
      <c r="B1917" s="33" t="s">
        <v>2833</v>
      </c>
      <c r="C1917" s="32" t="s">
        <v>1</v>
      </c>
      <c r="D1917" s="32" t="s">
        <v>3595</v>
      </c>
      <c r="E1917" s="34">
        <f t="shared" si="162"/>
        <v>2914.49</v>
      </c>
      <c r="F1917" s="35" t="s">
        <v>19</v>
      </c>
      <c r="G1917" s="34">
        <f t="shared" si="163"/>
        <v>24.92</v>
      </c>
      <c r="H1917" s="36">
        <f t="shared" si="165"/>
        <v>31.15</v>
      </c>
      <c r="I1917" s="36">
        <f t="shared" si="164"/>
        <v>90786.36</v>
      </c>
      <c r="J1917" s="29" t="s">
        <v>3622</v>
      </c>
      <c r="K1917" s="37">
        <v>24.92</v>
      </c>
      <c r="M1917" s="38">
        <v>24.92</v>
      </c>
      <c r="N1917" s="39">
        <f t="shared" si="156"/>
        <v>0.25</v>
      </c>
      <c r="S1917" s="13">
        <v>2914.49</v>
      </c>
    </row>
    <row r="1918" spans="1:20" ht="33.75" x14ac:dyDescent="0.25">
      <c r="A1918" s="32" t="s">
        <v>1963</v>
      </c>
      <c r="B1918" s="33" t="s">
        <v>2834</v>
      </c>
      <c r="C1918" s="32" t="s">
        <v>1</v>
      </c>
      <c r="D1918" s="32" t="s">
        <v>3596</v>
      </c>
      <c r="E1918" s="34">
        <f t="shared" si="162"/>
        <v>3809.27</v>
      </c>
      <c r="F1918" s="35" t="s">
        <v>19</v>
      </c>
      <c r="G1918" s="34">
        <f t="shared" si="163"/>
        <v>10.6</v>
      </c>
      <c r="H1918" s="36">
        <f t="shared" si="165"/>
        <v>13.25</v>
      </c>
      <c r="I1918" s="36">
        <f t="shared" si="164"/>
        <v>50472.83</v>
      </c>
      <c r="J1918" s="29" t="s">
        <v>3622</v>
      </c>
      <c r="K1918" s="37">
        <v>10.6</v>
      </c>
      <c r="M1918" s="38">
        <v>10.6</v>
      </c>
      <c r="N1918" s="39">
        <f t="shared" si="156"/>
        <v>0.25</v>
      </c>
      <c r="S1918" s="13">
        <v>3809.27</v>
      </c>
    </row>
    <row r="1919" spans="1:20" x14ac:dyDescent="0.25">
      <c r="A1919" s="32" t="s">
        <v>1964</v>
      </c>
      <c r="B1919" s="33" t="s">
        <v>2835</v>
      </c>
      <c r="C1919" s="32" t="s">
        <v>2</v>
      </c>
      <c r="D1919" s="32" t="s">
        <v>3597</v>
      </c>
      <c r="E1919" s="34">
        <f t="shared" si="162"/>
        <v>2914.5</v>
      </c>
      <c r="F1919" s="35" t="s">
        <v>19</v>
      </c>
      <c r="G1919" s="34">
        <f t="shared" si="163"/>
        <v>54.26</v>
      </c>
      <c r="H1919" s="36">
        <f t="shared" si="165"/>
        <v>67.83</v>
      </c>
      <c r="I1919" s="36">
        <f t="shared" si="164"/>
        <v>197690.54</v>
      </c>
      <c r="J1919" s="29" t="s">
        <v>3622</v>
      </c>
      <c r="K1919" s="37">
        <v>54.26</v>
      </c>
      <c r="M1919" s="38">
        <v>54.26</v>
      </c>
      <c r="N1919" s="39">
        <f t="shared" si="156"/>
        <v>0.25</v>
      </c>
      <c r="S1919" s="13">
        <v>2914.5</v>
      </c>
    </row>
    <row r="1920" spans="1:20" ht="33.75" x14ac:dyDescent="0.25">
      <c r="A1920" s="32" t="s">
        <v>1965</v>
      </c>
      <c r="B1920" s="33" t="s">
        <v>2836</v>
      </c>
      <c r="C1920" s="32" t="s">
        <v>1</v>
      </c>
      <c r="D1920" s="32">
        <v>105557</v>
      </c>
      <c r="E1920" s="34">
        <f t="shared" si="162"/>
        <v>10085.64</v>
      </c>
      <c r="F1920" s="35" t="s">
        <v>19</v>
      </c>
      <c r="G1920" s="34">
        <f t="shared" si="163"/>
        <v>16.04</v>
      </c>
      <c r="H1920" s="36">
        <f t="shared" si="165"/>
        <v>20.05</v>
      </c>
      <c r="I1920" s="36">
        <f t="shared" si="164"/>
        <v>202217.08</v>
      </c>
      <c r="J1920" s="29" t="s">
        <v>3622</v>
      </c>
      <c r="K1920" s="37">
        <v>16.04</v>
      </c>
      <c r="M1920" s="38">
        <v>16.04</v>
      </c>
      <c r="N1920" s="39">
        <f t="shared" si="156"/>
        <v>0.25</v>
      </c>
      <c r="S1920" s="13">
        <v>10085.64</v>
      </c>
    </row>
    <row r="1921" spans="1:20" x14ac:dyDescent="0.25">
      <c r="A1921" s="42" t="s">
        <v>1966</v>
      </c>
      <c r="B1921" s="47" t="s">
        <v>2837</v>
      </c>
      <c r="C1921" s="48"/>
      <c r="D1921" s="48"/>
      <c r="E1921" s="49"/>
      <c r="F1921" s="47"/>
      <c r="G1921" s="49"/>
      <c r="H1921" s="50"/>
      <c r="I1921" s="46">
        <f>I1922</f>
        <v>23401.11</v>
      </c>
      <c r="J1921" s="29"/>
      <c r="K1921" s="37"/>
      <c r="M1921" s="38"/>
      <c r="N1921" s="46">
        <v>23401.11</v>
      </c>
      <c r="P1921" s="31">
        <f>I1921-N1921</f>
        <v>0</v>
      </c>
    </row>
    <row r="1922" spans="1:20" ht="22.5" x14ac:dyDescent="0.25">
      <c r="A1922" s="32" t="s">
        <v>1967</v>
      </c>
      <c r="B1922" s="33" t="s">
        <v>2838</v>
      </c>
      <c r="C1922" s="32" t="s">
        <v>3</v>
      </c>
      <c r="D1922" s="32" t="s">
        <v>3598</v>
      </c>
      <c r="E1922" s="34">
        <f t="shared" si="162"/>
        <v>912.6798</v>
      </c>
      <c r="F1922" s="35" t="s">
        <v>19</v>
      </c>
      <c r="G1922" s="34">
        <f t="shared" si="163"/>
        <v>21.95</v>
      </c>
      <c r="H1922" s="36">
        <f>ROUND(G1922*(1+I$6),2)</f>
        <v>25.64</v>
      </c>
      <c r="I1922" s="36">
        <f t="shared" si="164"/>
        <v>23401.11</v>
      </c>
      <c r="J1922" s="29" t="s">
        <v>3619</v>
      </c>
      <c r="K1922" s="37">
        <v>21.95</v>
      </c>
      <c r="M1922" s="38">
        <v>21.95</v>
      </c>
      <c r="N1922" s="39">
        <f t="shared" si="156"/>
        <v>0.16799999999999993</v>
      </c>
      <c r="R1922" s="98" t="s">
        <v>3628</v>
      </c>
      <c r="S1922" s="96">
        <f>IF(G1922=21.95,912.6798,912.68)</f>
        <v>912.6798</v>
      </c>
      <c r="T1922" s="97"/>
    </row>
    <row r="1923" spans="1:20" x14ac:dyDescent="0.25">
      <c r="A1923" s="24" t="s">
        <v>1968</v>
      </c>
      <c r="B1923" s="51" t="s">
        <v>2839</v>
      </c>
      <c r="C1923" s="24"/>
      <c r="D1923" s="24"/>
      <c r="E1923" s="26"/>
      <c r="F1923" s="27"/>
      <c r="G1923" s="26"/>
      <c r="H1923" s="28"/>
      <c r="I1923" s="28">
        <f>SUM(I1924:I1929)</f>
        <v>64359.060000000005</v>
      </c>
      <c r="J1923" s="29"/>
      <c r="K1923" s="37"/>
      <c r="M1923" s="38"/>
      <c r="N1923" s="39"/>
      <c r="O1923" s="28">
        <v>64359.06</v>
      </c>
      <c r="P1923" s="31">
        <f>I1923-O1923</f>
        <v>0</v>
      </c>
    </row>
    <row r="1924" spans="1:20" ht="22.5" x14ac:dyDescent="0.25">
      <c r="A1924" s="32" t="s">
        <v>1969</v>
      </c>
      <c r="B1924" s="33" t="s">
        <v>2840</v>
      </c>
      <c r="C1924" s="32" t="s">
        <v>1</v>
      </c>
      <c r="D1924" s="32" t="s">
        <v>3599</v>
      </c>
      <c r="E1924" s="34">
        <f t="shared" si="162"/>
        <v>170</v>
      </c>
      <c r="F1924" s="35" t="s">
        <v>24</v>
      </c>
      <c r="G1924" s="34">
        <f t="shared" si="163"/>
        <v>64.14</v>
      </c>
      <c r="H1924" s="36">
        <f t="shared" ref="H1924:H1929" si="166">ROUND(G1924*(1+I$5),2)</f>
        <v>80.180000000000007</v>
      </c>
      <c r="I1924" s="36">
        <f t="shared" si="164"/>
        <v>13630.6</v>
      </c>
      <c r="J1924" s="29" t="s">
        <v>3622</v>
      </c>
      <c r="K1924" s="37">
        <v>64.14</v>
      </c>
      <c r="M1924" s="38">
        <v>64.14</v>
      </c>
      <c r="N1924" s="39">
        <f t="shared" si="156"/>
        <v>0.25</v>
      </c>
      <c r="S1924" s="13">
        <v>170</v>
      </c>
    </row>
    <row r="1925" spans="1:20" ht="22.5" x14ac:dyDescent="0.25">
      <c r="A1925" s="32" t="s">
        <v>1970</v>
      </c>
      <c r="B1925" s="33" t="s">
        <v>2174</v>
      </c>
      <c r="C1925" s="32" t="s">
        <v>1</v>
      </c>
      <c r="D1925" s="32" t="s">
        <v>2958</v>
      </c>
      <c r="E1925" s="34">
        <f t="shared" si="162"/>
        <v>157</v>
      </c>
      <c r="F1925" s="35" t="s">
        <v>22</v>
      </c>
      <c r="G1925" s="34">
        <f t="shared" si="163"/>
        <v>18.73</v>
      </c>
      <c r="H1925" s="36">
        <f t="shared" si="166"/>
        <v>23.41</v>
      </c>
      <c r="I1925" s="36">
        <f t="shared" si="164"/>
        <v>3675.37</v>
      </c>
      <c r="J1925" s="29" t="s">
        <v>3622</v>
      </c>
      <c r="K1925" s="37">
        <v>18.73</v>
      </c>
      <c r="M1925" s="38">
        <v>18.73</v>
      </c>
      <c r="N1925" s="39">
        <f t="shared" si="156"/>
        <v>0.25</v>
      </c>
      <c r="S1925" s="13">
        <v>157</v>
      </c>
    </row>
    <row r="1926" spans="1:20" ht="22.5" x14ac:dyDescent="0.25">
      <c r="A1926" s="32" t="s">
        <v>1971</v>
      </c>
      <c r="B1926" s="33" t="s">
        <v>2841</v>
      </c>
      <c r="C1926" s="32" t="s">
        <v>1</v>
      </c>
      <c r="D1926" s="32" t="s">
        <v>3600</v>
      </c>
      <c r="E1926" s="34">
        <f t="shared" si="162"/>
        <v>1107.74</v>
      </c>
      <c r="F1926" s="35" t="s">
        <v>23</v>
      </c>
      <c r="G1926" s="34">
        <f t="shared" si="163"/>
        <v>9.52</v>
      </c>
      <c r="H1926" s="36">
        <f t="shared" si="166"/>
        <v>11.9</v>
      </c>
      <c r="I1926" s="36">
        <f t="shared" si="164"/>
        <v>13182.11</v>
      </c>
      <c r="J1926" s="29" t="s">
        <v>3622</v>
      </c>
      <c r="K1926" s="37">
        <v>9.52</v>
      </c>
      <c r="M1926" s="38">
        <v>9.52</v>
      </c>
      <c r="N1926" s="39">
        <f t="shared" si="156"/>
        <v>0.25</v>
      </c>
      <c r="S1926" s="13">
        <v>1107.74</v>
      </c>
    </row>
    <row r="1927" spans="1:20" ht="22.5" x14ac:dyDescent="0.25">
      <c r="A1927" s="32" t="s">
        <v>1972</v>
      </c>
      <c r="B1927" s="33" t="s">
        <v>2842</v>
      </c>
      <c r="C1927" s="32" t="s">
        <v>1</v>
      </c>
      <c r="D1927" s="32" t="s">
        <v>3601</v>
      </c>
      <c r="E1927" s="34">
        <f t="shared" si="162"/>
        <v>11.83</v>
      </c>
      <c r="F1927" s="35" t="s">
        <v>19</v>
      </c>
      <c r="G1927" s="34">
        <f t="shared" si="163"/>
        <v>755.22</v>
      </c>
      <c r="H1927" s="36">
        <f t="shared" si="166"/>
        <v>944.03</v>
      </c>
      <c r="I1927" s="36">
        <f t="shared" si="164"/>
        <v>11167.87</v>
      </c>
      <c r="J1927" s="29" t="s">
        <v>3622</v>
      </c>
      <c r="K1927" s="37">
        <v>755.22</v>
      </c>
      <c r="M1927" s="38">
        <v>755.22</v>
      </c>
      <c r="N1927" s="39">
        <f t="shared" si="156"/>
        <v>0.25</v>
      </c>
      <c r="S1927" s="13">
        <v>11.83</v>
      </c>
    </row>
    <row r="1928" spans="1:20" ht="22.5" x14ac:dyDescent="0.25">
      <c r="A1928" s="32" t="s">
        <v>1973</v>
      </c>
      <c r="B1928" s="33" t="s">
        <v>2843</v>
      </c>
      <c r="C1928" s="32" t="s">
        <v>1</v>
      </c>
      <c r="D1928" s="32" t="s">
        <v>3602</v>
      </c>
      <c r="E1928" s="34">
        <f t="shared" si="162"/>
        <v>132.93</v>
      </c>
      <c r="F1928" s="35" t="s">
        <v>18</v>
      </c>
      <c r="G1928" s="34">
        <f t="shared" si="163"/>
        <v>42.01</v>
      </c>
      <c r="H1928" s="36">
        <f t="shared" si="166"/>
        <v>52.51</v>
      </c>
      <c r="I1928" s="36">
        <f t="shared" si="164"/>
        <v>6980.15</v>
      </c>
      <c r="J1928" s="29" t="s">
        <v>3622</v>
      </c>
      <c r="K1928" s="37">
        <v>42.01</v>
      </c>
      <c r="M1928" s="38">
        <v>42.01</v>
      </c>
      <c r="N1928" s="39">
        <f t="shared" si="156"/>
        <v>0.25</v>
      </c>
      <c r="S1928" s="13">
        <v>132.93</v>
      </c>
    </row>
    <row r="1929" spans="1:20" ht="22.5" x14ac:dyDescent="0.25">
      <c r="A1929" s="32" t="s">
        <v>1974</v>
      </c>
      <c r="B1929" s="33" t="s">
        <v>2844</v>
      </c>
      <c r="C1929" s="32" t="s">
        <v>2</v>
      </c>
      <c r="D1929" s="32" t="s">
        <v>3603</v>
      </c>
      <c r="E1929" s="34">
        <f t="shared" si="162"/>
        <v>50.77</v>
      </c>
      <c r="F1929" s="35" t="s">
        <v>18</v>
      </c>
      <c r="G1929" s="34">
        <f t="shared" si="163"/>
        <v>247.75</v>
      </c>
      <c r="H1929" s="36">
        <f t="shared" si="166"/>
        <v>309.69</v>
      </c>
      <c r="I1929" s="36">
        <f t="shared" si="164"/>
        <v>15722.96</v>
      </c>
      <c r="J1929" s="29" t="s">
        <v>3622</v>
      </c>
      <c r="K1929" s="37">
        <v>247.75</v>
      </c>
      <c r="M1929" s="38">
        <v>247.75</v>
      </c>
      <c r="N1929" s="39">
        <f t="shared" si="156"/>
        <v>0.25</v>
      </c>
      <c r="S1929" s="13">
        <v>50.77</v>
      </c>
    </row>
    <row r="1930" spans="1:20" x14ac:dyDescent="0.25">
      <c r="A1930" s="24" t="s">
        <v>1975</v>
      </c>
      <c r="B1930" s="51" t="s">
        <v>2845</v>
      </c>
      <c r="C1930" s="24"/>
      <c r="D1930" s="24"/>
      <c r="E1930" s="26"/>
      <c r="F1930" s="27"/>
      <c r="G1930" s="26"/>
      <c r="H1930" s="28"/>
      <c r="I1930" s="28">
        <f>I1931+I1941+I1952+I1966+I2010</f>
        <v>1514478.4099999997</v>
      </c>
      <c r="J1930" s="29"/>
      <c r="K1930" s="37"/>
      <c r="M1930" s="38"/>
      <c r="N1930" s="39"/>
      <c r="O1930" s="28">
        <v>1514478.41</v>
      </c>
      <c r="P1930" s="31">
        <f>I1930-O1930</f>
        <v>0</v>
      </c>
    </row>
    <row r="1931" spans="1:20" x14ac:dyDescent="0.25">
      <c r="A1931" s="42" t="s">
        <v>1976</v>
      </c>
      <c r="B1931" s="47" t="s">
        <v>2846</v>
      </c>
      <c r="C1931" s="42"/>
      <c r="D1931" s="42"/>
      <c r="E1931" s="44"/>
      <c r="F1931" s="45"/>
      <c r="G1931" s="44"/>
      <c r="H1931" s="46"/>
      <c r="I1931" s="46">
        <f>SUM(I1932:I1940)</f>
        <v>34448.520000000004</v>
      </c>
      <c r="J1931" s="29"/>
      <c r="K1931" s="37"/>
      <c r="M1931" s="38"/>
      <c r="N1931" s="46">
        <v>34448.519999999997</v>
      </c>
      <c r="P1931" s="31">
        <f>I1931-N1931</f>
        <v>0</v>
      </c>
    </row>
    <row r="1932" spans="1:20" ht="22.5" x14ac:dyDescent="0.25">
      <c r="A1932" s="32" t="s">
        <v>1977</v>
      </c>
      <c r="B1932" s="33" t="s">
        <v>2247</v>
      </c>
      <c r="C1932" s="32" t="s">
        <v>1</v>
      </c>
      <c r="D1932" s="32">
        <v>103979</v>
      </c>
      <c r="E1932" s="34">
        <f t="shared" ref="E1932:E1995" si="167">S1932</f>
        <v>280.3</v>
      </c>
      <c r="F1932" s="35" t="s">
        <v>24</v>
      </c>
      <c r="G1932" s="34">
        <f t="shared" ref="G1932:G1995" si="168">ROUND(K1932*(100%-I$7),2)</f>
        <v>29.72</v>
      </c>
      <c r="H1932" s="36">
        <f t="shared" ref="H1932:H1995" si="169">ROUND(G1932*(1+I$5),2)</f>
        <v>37.15</v>
      </c>
      <c r="I1932" s="36">
        <f t="shared" ref="I1932:I1995" si="170">ROUND(E1932*H1932,2)</f>
        <v>10413.15</v>
      </c>
      <c r="J1932" s="29" t="s">
        <v>3622</v>
      </c>
      <c r="K1932" s="37">
        <v>29.72</v>
      </c>
      <c r="M1932" s="38">
        <v>29.72</v>
      </c>
      <c r="N1932" s="39">
        <f t="shared" si="156"/>
        <v>0.25</v>
      </c>
      <c r="S1932" s="13">
        <v>280.3</v>
      </c>
    </row>
    <row r="1933" spans="1:20" x14ac:dyDescent="0.25">
      <c r="A1933" s="32" t="s">
        <v>1978</v>
      </c>
      <c r="B1933" s="33" t="s">
        <v>2847</v>
      </c>
      <c r="C1933" s="32" t="s">
        <v>1</v>
      </c>
      <c r="D1933" s="32">
        <v>95675</v>
      </c>
      <c r="E1933" s="34">
        <f t="shared" si="167"/>
        <v>1</v>
      </c>
      <c r="F1933" s="35" t="s">
        <v>22</v>
      </c>
      <c r="G1933" s="34">
        <f t="shared" si="168"/>
        <v>219.59</v>
      </c>
      <c r="H1933" s="36">
        <f t="shared" si="169"/>
        <v>274.49</v>
      </c>
      <c r="I1933" s="36">
        <f t="shared" si="170"/>
        <v>274.49</v>
      </c>
      <c r="J1933" s="29" t="s">
        <v>3622</v>
      </c>
      <c r="K1933" s="37">
        <v>219.59</v>
      </c>
      <c r="M1933" s="38">
        <v>219.59</v>
      </c>
      <c r="N1933" s="39">
        <f t="shared" ref="N1933:N1996" si="171">ROUND(H1933/G1933,3)-1</f>
        <v>0.25</v>
      </c>
      <c r="S1933" s="13">
        <v>1</v>
      </c>
    </row>
    <row r="1934" spans="1:20" ht="33.75" x14ac:dyDescent="0.25">
      <c r="A1934" s="32" t="s">
        <v>1979</v>
      </c>
      <c r="B1934" s="33" t="s">
        <v>2848</v>
      </c>
      <c r="C1934" s="32" t="s">
        <v>1</v>
      </c>
      <c r="D1934" s="32">
        <v>95652</v>
      </c>
      <c r="E1934" s="34">
        <f t="shared" si="167"/>
        <v>1</v>
      </c>
      <c r="F1934" s="35" t="s">
        <v>22</v>
      </c>
      <c r="G1934" s="34">
        <f t="shared" si="168"/>
        <v>775.86</v>
      </c>
      <c r="H1934" s="36">
        <f t="shared" si="169"/>
        <v>969.83</v>
      </c>
      <c r="I1934" s="36">
        <f t="shared" si="170"/>
        <v>969.83</v>
      </c>
      <c r="J1934" s="29" t="s">
        <v>3622</v>
      </c>
      <c r="K1934" s="37">
        <v>775.86</v>
      </c>
      <c r="M1934" s="38">
        <v>775.86</v>
      </c>
      <c r="N1934" s="39">
        <f t="shared" si="171"/>
        <v>0.25</v>
      </c>
      <c r="S1934" s="13">
        <v>1</v>
      </c>
    </row>
    <row r="1935" spans="1:20" ht="33.75" x14ac:dyDescent="0.25">
      <c r="A1935" s="32" t="s">
        <v>1980</v>
      </c>
      <c r="B1935" s="33" t="s">
        <v>2849</v>
      </c>
      <c r="C1935" s="32" t="s">
        <v>1</v>
      </c>
      <c r="D1935" s="32">
        <v>102279</v>
      </c>
      <c r="E1935" s="34">
        <f t="shared" si="167"/>
        <v>630.67999999999995</v>
      </c>
      <c r="F1935" s="35" t="s">
        <v>19</v>
      </c>
      <c r="G1935" s="34">
        <f t="shared" si="168"/>
        <v>6.97</v>
      </c>
      <c r="H1935" s="36">
        <f t="shared" si="169"/>
        <v>8.7100000000000009</v>
      </c>
      <c r="I1935" s="36">
        <f t="shared" si="170"/>
        <v>5493.22</v>
      </c>
      <c r="J1935" s="29" t="s">
        <v>3622</v>
      </c>
      <c r="K1935" s="37">
        <v>6.97</v>
      </c>
      <c r="M1935" s="38">
        <v>6.97</v>
      </c>
      <c r="N1935" s="39">
        <f t="shared" si="171"/>
        <v>0.25</v>
      </c>
      <c r="S1935" s="13">
        <v>630.67999999999995</v>
      </c>
    </row>
    <row r="1936" spans="1:20" ht="22.5" x14ac:dyDescent="0.25">
      <c r="A1936" s="32" t="s">
        <v>1981</v>
      </c>
      <c r="B1936" s="33" t="s">
        <v>2178</v>
      </c>
      <c r="C1936" s="32" t="s">
        <v>1</v>
      </c>
      <c r="D1936" s="32">
        <v>101616</v>
      </c>
      <c r="E1936" s="34">
        <f t="shared" si="167"/>
        <v>420.45</v>
      </c>
      <c r="F1936" s="35" t="s">
        <v>18</v>
      </c>
      <c r="G1936" s="34">
        <f t="shared" si="168"/>
        <v>6.93</v>
      </c>
      <c r="H1936" s="36">
        <f t="shared" si="169"/>
        <v>8.66</v>
      </c>
      <c r="I1936" s="36">
        <f t="shared" si="170"/>
        <v>3641.1</v>
      </c>
      <c r="J1936" s="29" t="s">
        <v>3622</v>
      </c>
      <c r="K1936" s="37">
        <v>6.93</v>
      </c>
      <c r="M1936" s="38">
        <v>6.93</v>
      </c>
      <c r="N1936" s="39">
        <f t="shared" si="171"/>
        <v>0.25</v>
      </c>
      <c r="S1936" s="13">
        <v>420.45</v>
      </c>
    </row>
    <row r="1937" spans="1:19" ht="45" x14ac:dyDescent="0.25">
      <c r="A1937" s="32" t="s">
        <v>1982</v>
      </c>
      <c r="B1937" s="33" t="s">
        <v>2850</v>
      </c>
      <c r="C1937" s="32" t="s">
        <v>1</v>
      </c>
      <c r="D1937" s="32">
        <v>104729</v>
      </c>
      <c r="E1937" s="34">
        <f t="shared" si="167"/>
        <v>628.47</v>
      </c>
      <c r="F1937" s="35" t="s">
        <v>19</v>
      </c>
      <c r="G1937" s="34">
        <f t="shared" si="168"/>
        <v>17.02</v>
      </c>
      <c r="H1937" s="36">
        <f t="shared" si="169"/>
        <v>21.28</v>
      </c>
      <c r="I1937" s="36">
        <f t="shared" si="170"/>
        <v>13373.84</v>
      </c>
      <c r="J1937" s="29" t="s">
        <v>3622</v>
      </c>
      <c r="K1937" s="37">
        <v>17.02</v>
      </c>
      <c r="M1937" s="38">
        <v>17.02</v>
      </c>
      <c r="N1937" s="39">
        <f t="shared" si="171"/>
        <v>0.25</v>
      </c>
      <c r="S1937" s="13">
        <v>628.47</v>
      </c>
    </row>
    <row r="1938" spans="1:19" ht="33.75" x14ac:dyDescent="0.25">
      <c r="A1938" s="32" t="s">
        <v>1983</v>
      </c>
      <c r="B1938" s="33" t="s">
        <v>2851</v>
      </c>
      <c r="C1938" s="32" t="s">
        <v>1</v>
      </c>
      <c r="D1938" s="32">
        <v>100977</v>
      </c>
      <c r="E1938" s="34">
        <f t="shared" si="167"/>
        <v>2.86</v>
      </c>
      <c r="F1938" s="35" t="s">
        <v>19</v>
      </c>
      <c r="G1938" s="34">
        <f t="shared" si="168"/>
        <v>8.07</v>
      </c>
      <c r="H1938" s="36">
        <f t="shared" si="169"/>
        <v>10.09</v>
      </c>
      <c r="I1938" s="36">
        <f t="shared" si="170"/>
        <v>28.86</v>
      </c>
      <c r="J1938" s="29" t="s">
        <v>3622</v>
      </c>
      <c r="K1938" s="37">
        <v>8.07</v>
      </c>
      <c r="M1938" s="38">
        <v>8.07</v>
      </c>
      <c r="N1938" s="39">
        <f t="shared" si="171"/>
        <v>0.25</v>
      </c>
      <c r="S1938" s="13">
        <v>2.86</v>
      </c>
    </row>
    <row r="1939" spans="1:19" ht="22.5" x14ac:dyDescent="0.25">
      <c r="A1939" s="32" t="s">
        <v>1984</v>
      </c>
      <c r="B1939" s="33" t="s">
        <v>2852</v>
      </c>
      <c r="C1939" s="32" t="s">
        <v>1</v>
      </c>
      <c r="D1939" s="32">
        <v>97913</v>
      </c>
      <c r="E1939" s="34">
        <f t="shared" si="167"/>
        <v>41.5</v>
      </c>
      <c r="F1939" s="35" t="s">
        <v>20</v>
      </c>
      <c r="G1939" s="34">
        <f t="shared" si="168"/>
        <v>3.38</v>
      </c>
      <c r="H1939" s="36">
        <f t="shared" si="169"/>
        <v>4.2300000000000004</v>
      </c>
      <c r="I1939" s="36">
        <f t="shared" si="170"/>
        <v>175.55</v>
      </c>
      <c r="J1939" s="29" t="s">
        <v>3622</v>
      </c>
      <c r="K1939" s="37">
        <v>3.38</v>
      </c>
      <c r="M1939" s="38">
        <v>3.38</v>
      </c>
      <c r="N1939" s="39">
        <f t="shared" si="171"/>
        <v>0.25099999999999989</v>
      </c>
      <c r="S1939" s="13">
        <v>41.5</v>
      </c>
    </row>
    <row r="1940" spans="1:19" ht="22.5" x14ac:dyDescent="0.25">
      <c r="A1940" s="32" t="s">
        <v>1985</v>
      </c>
      <c r="B1940" s="33" t="s">
        <v>2838</v>
      </c>
      <c r="C1940" s="32" t="s">
        <v>3</v>
      </c>
      <c r="D1940" s="32" t="s">
        <v>3598</v>
      </c>
      <c r="E1940" s="34">
        <f t="shared" si="167"/>
        <v>2.86</v>
      </c>
      <c r="F1940" s="35" t="s">
        <v>19</v>
      </c>
      <c r="G1940" s="34">
        <f t="shared" si="168"/>
        <v>21.95</v>
      </c>
      <c r="H1940" s="36">
        <f t="shared" si="169"/>
        <v>27.44</v>
      </c>
      <c r="I1940" s="36">
        <f t="shared" si="170"/>
        <v>78.48</v>
      </c>
      <c r="J1940" s="29" t="s">
        <v>3622</v>
      </c>
      <c r="K1940" s="37">
        <v>21.95</v>
      </c>
      <c r="M1940" s="38">
        <v>21.95</v>
      </c>
      <c r="N1940" s="39">
        <f t="shared" si="171"/>
        <v>0.25</v>
      </c>
      <c r="S1940" s="13">
        <v>2.86</v>
      </c>
    </row>
    <row r="1941" spans="1:19" x14ac:dyDescent="0.25">
      <c r="A1941" s="42" t="s">
        <v>1986</v>
      </c>
      <c r="B1941" s="47" t="s">
        <v>2853</v>
      </c>
      <c r="C1941" s="42"/>
      <c r="D1941" s="42"/>
      <c r="E1941" s="44"/>
      <c r="F1941" s="45"/>
      <c r="G1941" s="44"/>
      <c r="H1941" s="46"/>
      <c r="I1941" s="46">
        <f>SUM(I1942:I1951)</f>
        <v>128843.12999999999</v>
      </c>
      <c r="J1941" s="29"/>
      <c r="K1941" s="37"/>
      <c r="M1941" s="38"/>
      <c r="N1941" s="46">
        <v>128843.13</v>
      </c>
      <c r="P1941" s="31">
        <f>I1941-N1941</f>
        <v>0</v>
      </c>
    </row>
    <row r="1942" spans="1:19" ht="22.5" x14ac:dyDescent="0.25">
      <c r="A1942" s="32" t="s">
        <v>1987</v>
      </c>
      <c r="B1942" s="33" t="s">
        <v>2854</v>
      </c>
      <c r="C1942" s="32" t="s">
        <v>1</v>
      </c>
      <c r="D1942" s="32">
        <v>90696</v>
      </c>
      <c r="E1942" s="34">
        <f t="shared" si="167"/>
        <v>346.71</v>
      </c>
      <c r="F1942" s="35" t="s">
        <v>24</v>
      </c>
      <c r="G1942" s="34">
        <f t="shared" si="168"/>
        <v>142.22</v>
      </c>
      <c r="H1942" s="36">
        <f t="shared" si="169"/>
        <v>177.78</v>
      </c>
      <c r="I1942" s="36">
        <f t="shared" si="170"/>
        <v>61638.1</v>
      </c>
      <c r="J1942" s="29" t="s">
        <v>3622</v>
      </c>
      <c r="K1942" s="37">
        <v>142.22</v>
      </c>
      <c r="M1942" s="38">
        <v>142.22</v>
      </c>
      <c r="N1942" s="39">
        <f t="shared" si="171"/>
        <v>0.25</v>
      </c>
      <c r="S1942" s="13">
        <v>346.71</v>
      </c>
    </row>
    <row r="1943" spans="1:19" ht="22.5" x14ac:dyDescent="0.25">
      <c r="A1943" s="32" t="s">
        <v>1988</v>
      </c>
      <c r="B1943" s="33" t="s">
        <v>2566</v>
      </c>
      <c r="C1943" s="32" t="s">
        <v>1</v>
      </c>
      <c r="D1943" s="32">
        <v>98114</v>
      </c>
      <c r="E1943" s="34">
        <f t="shared" si="167"/>
        <v>16</v>
      </c>
      <c r="F1943" s="35" t="s">
        <v>22</v>
      </c>
      <c r="G1943" s="34">
        <f t="shared" si="168"/>
        <v>527.75</v>
      </c>
      <c r="H1943" s="36">
        <f t="shared" si="169"/>
        <v>659.69</v>
      </c>
      <c r="I1943" s="36">
        <f t="shared" si="170"/>
        <v>10555.04</v>
      </c>
      <c r="J1943" s="29" t="s">
        <v>3622</v>
      </c>
      <c r="K1943" s="37">
        <v>527.75</v>
      </c>
      <c r="M1943" s="38">
        <v>527.75</v>
      </c>
      <c r="N1943" s="39">
        <f t="shared" si="171"/>
        <v>0.25</v>
      </c>
      <c r="S1943" s="13">
        <v>16</v>
      </c>
    </row>
    <row r="1944" spans="1:19" ht="22.5" x14ac:dyDescent="0.25">
      <c r="A1944" s="32" t="s">
        <v>1989</v>
      </c>
      <c r="B1944" s="33" t="s">
        <v>2567</v>
      </c>
      <c r="C1944" s="32" t="s">
        <v>1</v>
      </c>
      <c r="D1944" s="32">
        <v>97975</v>
      </c>
      <c r="E1944" s="34">
        <f t="shared" si="167"/>
        <v>16</v>
      </c>
      <c r="F1944" s="35" t="s">
        <v>22</v>
      </c>
      <c r="G1944" s="34">
        <f t="shared" si="168"/>
        <v>609.97</v>
      </c>
      <c r="H1944" s="36">
        <f t="shared" si="169"/>
        <v>762.46</v>
      </c>
      <c r="I1944" s="36">
        <f t="shared" si="170"/>
        <v>12199.36</v>
      </c>
      <c r="J1944" s="29" t="s">
        <v>3622</v>
      </c>
      <c r="K1944" s="37">
        <v>609.97</v>
      </c>
      <c r="M1944" s="38">
        <v>609.97</v>
      </c>
      <c r="N1944" s="39">
        <f t="shared" si="171"/>
        <v>0.25</v>
      </c>
      <c r="S1944" s="13">
        <v>16</v>
      </c>
    </row>
    <row r="1945" spans="1:19" ht="22.5" x14ac:dyDescent="0.25">
      <c r="A1945" s="32" t="s">
        <v>1990</v>
      </c>
      <c r="B1945" s="33" t="s">
        <v>2568</v>
      </c>
      <c r="C1945" s="32" t="s">
        <v>1</v>
      </c>
      <c r="D1945" s="32">
        <v>97987</v>
      </c>
      <c r="E1945" s="34">
        <f t="shared" si="167"/>
        <v>14.95</v>
      </c>
      <c r="F1945" s="35" t="s">
        <v>24</v>
      </c>
      <c r="G1945" s="34">
        <f t="shared" si="168"/>
        <v>635.66999999999996</v>
      </c>
      <c r="H1945" s="36">
        <f t="shared" si="169"/>
        <v>794.59</v>
      </c>
      <c r="I1945" s="36">
        <f t="shared" si="170"/>
        <v>11879.12</v>
      </c>
      <c r="J1945" s="29" t="s">
        <v>3622</v>
      </c>
      <c r="K1945" s="37">
        <v>635.66999999999996</v>
      </c>
      <c r="M1945" s="38">
        <v>635.66999999999996</v>
      </c>
      <c r="N1945" s="39">
        <f t="shared" si="171"/>
        <v>0.25</v>
      </c>
      <c r="S1945" s="13">
        <v>14.95</v>
      </c>
    </row>
    <row r="1946" spans="1:19" ht="33.75" x14ac:dyDescent="0.25">
      <c r="A1946" s="32" t="s">
        <v>1991</v>
      </c>
      <c r="B1946" s="33" t="s">
        <v>2849</v>
      </c>
      <c r="C1946" s="32" t="s">
        <v>1</v>
      </c>
      <c r="D1946" s="32">
        <v>102279</v>
      </c>
      <c r="E1946" s="34">
        <f t="shared" si="167"/>
        <v>780.1</v>
      </c>
      <c r="F1946" s="35" t="s">
        <v>19</v>
      </c>
      <c r="G1946" s="34">
        <f t="shared" si="168"/>
        <v>6.97</v>
      </c>
      <c r="H1946" s="36">
        <f t="shared" si="169"/>
        <v>8.7100000000000009</v>
      </c>
      <c r="I1946" s="36">
        <f t="shared" si="170"/>
        <v>6794.67</v>
      </c>
      <c r="J1946" s="29" t="s">
        <v>3622</v>
      </c>
      <c r="K1946" s="37">
        <v>6.97</v>
      </c>
      <c r="M1946" s="38">
        <v>6.97</v>
      </c>
      <c r="N1946" s="39">
        <f t="shared" si="171"/>
        <v>0.25</v>
      </c>
      <c r="S1946" s="13">
        <v>780.1</v>
      </c>
    </row>
    <row r="1947" spans="1:19" ht="22.5" x14ac:dyDescent="0.25">
      <c r="A1947" s="32" t="s">
        <v>1992</v>
      </c>
      <c r="B1947" s="33" t="s">
        <v>2178</v>
      </c>
      <c r="C1947" s="32" t="s">
        <v>1</v>
      </c>
      <c r="D1947" s="32">
        <v>101616</v>
      </c>
      <c r="E1947" s="34">
        <f t="shared" si="167"/>
        <v>520.07000000000005</v>
      </c>
      <c r="F1947" s="35" t="s">
        <v>18</v>
      </c>
      <c r="G1947" s="34">
        <f t="shared" si="168"/>
        <v>6.93</v>
      </c>
      <c r="H1947" s="36">
        <f t="shared" si="169"/>
        <v>8.66</v>
      </c>
      <c r="I1947" s="36">
        <f t="shared" si="170"/>
        <v>4503.8100000000004</v>
      </c>
      <c r="J1947" s="29" t="s">
        <v>3622</v>
      </c>
      <c r="K1947" s="37">
        <v>6.93</v>
      </c>
      <c r="M1947" s="38">
        <v>6.93</v>
      </c>
      <c r="N1947" s="39">
        <f t="shared" si="171"/>
        <v>0.25</v>
      </c>
      <c r="S1947" s="13">
        <v>520.07000000000005</v>
      </c>
    </row>
    <row r="1948" spans="1:19" ht="45" x14ac:dyDescent="0.25">
      <c r="A1948" s="32" t="s">
        <v>1993</v>
      </c>
      <c r="B1948" s="33" t="s">
        <v>2850</v>
      </c>
      <c r="C1948" s="32" t="s">
        <v>1</v>
      </c>
      <c r="D1948" s="32">
        <v>104729</v>
      </c>
      <c r="E1948" s="34">
        <f t="shared" si="167"/>
        <v>736.53</v>
      </c>
      <c r="F1948" s="35" t="s">
        <v>19</v>
      </c>
      <c r="G1948" s="34">
        <f t="shared" si="168"/>
        <v>17.02</v>
      </c>
      <c r="H1948" s="36">
        <f t="shared" si="169"/>
        <v>21.28</v>
      </c>
      <c r="I1948" s="36">
        <f t="shared" si="170"/>
        <v>15673.36</v>
      </c>
      <c r="J1948" s="29" t="s">
        <v>3622</v>
      </c>
      <c r="K1948" s="37">
        <v>17.02</v>
      </c>
      <c r="M1948" s="38">
        <v>17.02</v>
      </c>
      <c r="N1948" s="39">
        <f t="shared" si="171"/>
        <v>0.25</v>
      </c>
      <c r="S1948" s="13">
        <v>736.53</v>
      </c>
    </row>
    <row r="1949" spans="1:19" ht="33.75" x14ac:dyDescent="0.25">
      <c r="A1949" s="32" t="s">
        <v>1994</v>
      </c>
      <c r="B1949" s="33" t="s">
        <v>2851</v>
      </c>
      <c r="C1949" s="32" t="s">
        <v>1</v>
      </c>
      <c r="D1949" s="32">
        <v>100977</v>
      </c>
      <c r="E1949" s="34">
        <f t="shared" si="167"/>
        <v>56.64</v>
      </c>
      <c r="F1949" s="35" t="s">
        <v>19</v>
      </c>
      <c r="G1949" s="34">
        <f t="shared" si="168"/>
        <v>8.07</v>
      </c>
      <c r="H1949" s="36">
        <f t="shared" si="169"/>
        <v>10.09</v>
      </c>
      <c r="I1949" s="36">
        <f t="shared" si="170"/>
        <v>571.5</v>
      </c>
      <c r="J1949" s="29" t="s">
        <v>3622</v>
      </c>
      <c r="K1949" s="37">
        <v>8.07</v>
      </c>
      <c r="M1949" s="38">
        <v>8.07</v>
      </c>
      <c r="N1949" s="39">
        <f t="shared" si="171"/>
        <v>0.25</v>
      </c>
      <c r="S1949" s="13">
        <v>56.64</v>
      </c>
    </row>
    <row r="1950" spans="1:19" ht="22.5" x14ac:dyDescent="0.25">
      <c r="A1950" s="32" t="s">
        <v>1995</v>
      </c>
      <c r="B1950" s="33" t="s">
        <v>2852</v>
      </c>
      <c r="C1950" s="32" t="s">
        <v>1</v>
      </c>
      <c r="D1950" s="32">
        <v>97913</v>
      </c>
      <c r="E1950" s="34">
        <f t="shared" si="167"/>
        <v>821.27</v>
      </c>
      <c r="F1950" s="35" t="s">
        <v>20</v>
      </c>
      <c r="G1950" s="34">
        <f t="shared" si="168"/>
        <v>3.38</v>
      </c>
      <c r="H1950" s="36">
        <f t="shared" si="169"/>
        <v>4.2300000000000004</v>
      </c>
      <c r="I1950" s="36">
        <f t="shared" si="170"/>
        <v>3473.97</v>
      </c>
      <c r="J1950" s="29" t="s">
        <v>3622</v>
      </c>
      <c r="K1950" s="37">
        <v>3.38</v>
      </c>
      <c r="M1950" s="38">
        <v>3.38</v>
      </c>
      <c r="N1950" s="39">
        <f t="shared" si="171"/>
        <v>0.25099999999999989</v>
      </c>
      <c r="S1950" s="13">
        <v>821.27</v>
      </c>
    </row>
    <row r="1951" spans="1:19" ht="22.5" x14ac:dyDescent="0.25">
      <c r="A1951" s="32" t="s">
        <v>1996</v>
      </c>
      <c r="B1951" s="33" t="s">
        <v>2838</v>
      </c>
      <c r="C1951" s="32" t="s">
        <v>3</v>
      </c>
      <c r="D1951" s="32" t="s">
        <v>3598</v>
      </c>
      <c r="E1951" s="34">
        <f t="shared" si="167"/>
        <v>56.64</v>
      </c>
      <c r="F1951" s="35" t="s">
        <v>19</v>
      </c>
      <c r="G1951" s="34">
        <f t="shared" si="168"/>
        <v>21.95</v>
      </c>
      <c r="H1951" s="36">
        <f t="shared" si="169"/>
        <v>27.44</v>
      </c>
      <c r="I1951" s="36">
        <f t="shared" si="170"/>
        <v>1554.2</v>
      </c>
      <c r="J1951" s="29" t="s">
        <v>3622</v>
      </c>
      <c r="K1951" s="37">
        <v>21.95</v>
      </c>
      <c r="M1951" s="38">
        <v>21.95</v>
      </c>
      <c r="N1951" s="39">
        <f t="shared" si="171"/>
        <v>0.25</v>
      </c>
      <c r="S1951" s="13">
        <v>56.64</v>
      </c>
    </row>
    <row r="1952" spans="1:19" x14ac:dyDescent="0.25">
      <c r="A1952" s="42" t="s">
        <v>1997</v>
      </c>
      <c r="B1952" s="47" t="s">
        <v>2855</v>
      </c>
      <c r="C1952" s="42"/>
      <c r="D1952" s="42"/>
      <c r="E1952" s="44"/>
      <c r="F1952" s="45"/>
      <c r="G1952" s="44"/>
      <c r="H1952" s="46"/>
      <c r="I1952" s="46">
        <f>SUM(I1953:I1965)</f>
        <v>352543.89999999997</v>
      </c>
      <c r="J1952" s="29"/>
      <c r="K1952" s="37"/>
      <c r="M1952" s="38"/>
      <c r="N1952" s="46">
        <v>352543.89999999997</v>
      </c>
      <c r="P1952" s="31">
        <f>I1952-N1952</f>
        <v>0</v>
      </c>
    </row>
    <row r="1953" spans="1:19" ht="33.75" x14ac:dyDescent="0.25">
      <c r="A1953" s="32" t="s">
        <v>1998</v>
      </c>
      <c r="B1953" s="33" t="s">
        <v>2327</v>
      </c>
      <c r="C1953" s="32" t="s">
        <v>1</v>
      </c>
      <c r="D1953" s="32">
        <v>101802</v>
      </c>
      <c r="E1953" s="34">
        <f t="shared" si="167"/>
        <v>19</v>
      </c>
      <c r="F1953" s="35" t="s">
        <v>22</v>
      </c>
      <c r="G1953" s="34">
        <f t="shared" si="168"/>
        <v>1825.89</v>
      </c>
      <c r="H1953" s="36">
        <f t="shared" si="169"/>
        <v>2282.36</v>
      </c>
      <c r="I1953" s="36">
        <f t="shared" si="170"/>
        <v>43364.84</v>
      </c>
      <c r="J1953" s="29" t="s">
        <v>3622</v>
      </c>
      <c r="K1953" s="37">
        <v>1825.89</v>
      </c>
      <c r="M1953" s="38">
        <v>1825.89</v>
      </c>
      <c r="N1953" s="39">
        <f t="shared" si="171"/>
        <v>0.25</v>
      </c>
      <c r="S1953" s="13">
        <v>19</v>
      </c>
    </row>
    <row r="1954" spans="1:19" ht="45" x14ac:dyDescent="0.25">
      <c r="A1954" s="32" t="s">
        <v>1999</v>
      </c>
      <c r="B1954" s="33" t="s">
        <v>2856</v>
      </c>
      <c r="C1954" s="32" t="s">
        <v>2</v>
      </c>
      <c r="D1954" s="32" t="s">
        <v>3593</v>
      </c>
      <c r="E1954" s="34">
        <f t="shared" si="167"/>
        <v>70.239999999999995</v>
      </c>
      <c r="F1954" s="35">
        <v>0</v>
      </c>
      <c r="G1954" s="34">
        <f t="shared" si="168"/>
        <v>783.75</v>
      </c>
      <c r="H1954" s="36">
        <f t="shared" si="169"/>
        <v>979.69</v>
      </c>
      <c r="I1954" s="36">
        <f t="shared" si="170"/>
        <v>68813.429999999993</v>
      </c>
      <c r="J1954" s="29" t="s">
        <v>3622</v>
      </c>
      <c r="K1954" s="37">
        <v>783.75</v>
      </c>
      <c r="M1954" s="38">
        <v>783.75</v>
      </c>
      <c r="N1954" s="39">
        <f t="shared" si="171"/>
        <v>0.25</v>
      </c>
      <c r="S1954" s="13">
        <v>70.239999999999995</v>
      </c>
    </row>
    <row r="1955" spans="1:19" ht="22.5" x14ac:dyDescent="0.25">
      <c r="A1955" s="32" t="s">
        <v>2000</v>
      </c>
      <c r="B1955" s="33" t="s">
        <v>2857</v>
      </c>
      <c r="C1955" s="32" t="s">
        <v>1</v>
      </c>
      <c r="D1955" s="32">
        <v>102991</v>
      </c>
      <c r="E1955" s="34">
        <f t="shared" si="167"/>
        <v>474</v>
      </c>
      <c r="F1955" s="35" t="s">
        <v>24</v>
      </c>
      <c r="G1955" s="34">
        <f t="shared" si="168"/>
        <v>87.69</v>
      </c>
      <c r="H1955" s="36">
        <f t="shared" si="169"/>
        <v>109.61</v>
      </c>
      <c r="I1955" s="36">
        <f t="shared" si="170"/>
        <v>51955.14</v>
      </c>
      <c r="J1955" s="29" t="s">
        <v>3622</v>
      </c>
      <c r="K1955" s="37">
        <v>87.69</v>
      </c>
      <c r="M1955" s="38">
        <v>87.69</v>
      </c>
      <c r="N1955" s="39">
        <f t="shared" si="171"/>
        <v>0.25</v>
      </c>
      <c r="S1955" s="13">
        <v>474</v>
      </c>
    </row>
    <row r="1956" spans="1:19" ht="22.5" x14ac:dyDescent="0.25">
      <c r="A1956" s="32" t="s">
        <v>2001</v>
      </c>
      <c r="B1956" s="33" t="s">
        <v>2315</v>
      </c>
      <c r="C1956" s="32" t="s">
        <v>1</v>
      </c>
      <c r="D1956" s="32" t="s">
        <v>3099</v>
      </c>
      <c r="E1956" s="34">
        <f t="shared" si="167"/>
        <v>244.1</v>
      </c>
      <c r="F1956" s="35" t="s">
        <v>24</v>
      </c>
      <c r="G1956" s="34">
        <f t="shared" si="168"/>
        <v>73.88</v>
      </c>
      <c r="H1956" s="36">
        <f t="shared" si="169"/>
        <v>92.35</v>
      </c>
      <c r="I1956" s="36">
        <f t="shared" si="170"/>
        <v>22542.639999999999</v>
      </c>
      <c r="J1956" s="29" t="s">
        <v>3622</v>
      </c>
      <c r="K1956" s="37">
        <v>73.88</v>
      </c>
      <c r="M1956" s="38">
        <v>73.88</v>
      </c>
      <c r="N1956" s="39">
        <f t="shared" si="171"/>
        <v>0.25</v>
      </c>
      <c r="S1956" s="13">
        <v>244.1</v>
      </c>
    </row>
    <row r="1957" spans="1:19" ht="22.5" x14ac:dyDescent="0.25">
      <c r="A1957" s="32" t="s">
        <v>2002</v>
      </c>
      <c r="B1957" s="33" t="s">
        <v>2858</v>
      </c>
      <c r="C1957" s="32" t="s">
        <v>1</v>
      </c>
      <c r="D1957" s="32" t="s">
        <v>3604</v>
      </c>
      <c r="E1957" s="34">
        <f t="shared" si="167"/>
        <v>205.1</v>
      </c>
      <c r="F1957" s="35" t="s">
        <v>24</v>
      </c>
      <c r="G1957" s="34">
        <f t="shared" si="168"/>
        <v>32.64</v>
      </c>
      <c r="H1957" s="36">
        <f t="shared" si="169"/>
        <v>40.799999999999997</v>
      </c>
      <c r="I1957" s="36">
        <f t="shared" si="170"/>
        <v>8368.08</v>
      </c>
      <c r="J1957" s="29" t="s">
        <v>3622</v>
      </c>
      <c r="K1957" s="37">
        <v>32.64</v>
      </c>
      <c r="M1957" s="38">
        <v>32.64</v>
      </c>
      <c r="N1957" s="39">
        <f t="shared" si="171"/>
        <v>0.25</v>
      </c>
      <c r="S1957" s="13">
        <v>205.1</v>
      </c>
    </row>
    <row r="1958" spans="1:19" ht="22.5" x14ac:dyDescent="0.25">
      <c r="A1958" s="32" t="s">
        <v>2003</v>
      </c>
      <c r="B1958" s="33" t="s">
        <v>2859</v>
      </c>
      <c r="C1958" s="32" t="s">
        <v>1</v>
      </c>
      <c r="D1958" s="32">
        <v>103377</v>
      </c>
      <c r="E1958" s="34">
        <f t="shared" si="167"/>
        <v>46</v>
      </c>
      <c r="F1958" s="35" t="s">
        <v>24</v>
      </c>
      <c r="G1958" s="34">
        <f t="shared" si="168"/>
        <v>286.70999999999998</v>
      </c>
      <c r="H1958" s="36">
        <f t="shared" si="169"/>
        <v>358.39</v>
      </c>
      <c r="I1958" s="36">
        <f t="shared" si="170"/>
        <v>16485.939999999999</v>
      </c>
      <c r="J1958" s="29" t="s">
        <v>3622</v>
      </c>
      <c r="K1958" s="37">
        <v>286.70999999999998</v>
      </c>
      <c r="M1958" s="38">
        <v>286.70999999999998</v>
      </c>
      <c r="N1958" s="39">
        <f t="shared" si="171"/>
        <v>0.25</v>
      </c>
      <c r="S1958" s="13">
        <v>46</v>
      </c>
    </row>
    <row r="1959" spans="1:19" ht="22.5" x14ac:dyDescent="0.25">
      <c r="A1959" s="32" t="s">
        <v>2004</v>
      </c>
      <c r="B1959" s="33" t="s">
        <v>2860</v>
      </c>
      <c r="C1959" s="32" t="s">
        <v>1</v>
      </c>
      <c r="D1959" s="32">
        <v>103376</v>
      </c>
      <c r="E1959" s="34">
        <f t="shared" si="167"/>
        <v>568</v>
      </c>
      <c r="F1959" s="35" t="s">
        <v>24</v>
      </c>
      <c r="G1959" s="34">
        <f t="shared" si="168"/>
        <v>133.97</v>
      </c>
      <c r="H1959" s="36">
        <f t="shared" si="169"/>
        <v>167.46</v>
      </c>
      <c r="I1959" s="36">
        <f t="shared" si="170"/>
        <v>95117.28</v>
      </c>
      <c r="J1959" s="29" t="s">
        <v>3622</v>
      </c>
      <c r="K1959" s="37">
        <v>133.97</v>
      </c>
      <c r="M1959" s="38">
        <v>133.97</v>
      </c>
      <c r="N1959" s="39">
        <f t="shared" si="171"/>
        <v>0.25</v>
      </c>
      <c r="S1959" s="13">
        <v>568</v>
      </c>
    </row>
    <row r="1960" spans="1:19" ht="33.75" x14ac:dyDescent="0.25">
      <c r="A1960" s="32" t="s">
        <v>2005</v>
      </c>
      <c r="B1960" s="33" t="s">
        <v>2849</v>
      </c>
      <c r="C1960" s="32" t="s">
        <v>1</v>
      </c>
      <c r="D1960" s="32">
        <v>102279</v>
      </c>
      <c r="E1960" s="34">
        <f t="shared" si="167"/>
        <v>1063.2</v>
      </c>
      <c r="F1960" s="35" t="s">
        <v>19</v>
      </c>
      <c r="G1960" s="34">
        <f t="shared" si="168"/>
        <v>6.97</v>
      </c>
      <c r="H1960" s="36">
        <f t="shared" si="169"/>
        <v>8.7100000000000009</v>
      </c>
      <c r="I1960" s="36">
        <f t="shared" si="170"/>
        <v>9260.4699999999993</v>
      </c>
      <c r="J1960" s="29" t="s">
        <v>3622</v>
      </c>
      <c r="K1960" s="37">
        <v>6.97</v>
      </c>
      <c r="M1960" s="38">
        <v>6.97</v>
      </c>
      <c r="N1960" s="39">
        <f t="shared" si="171"/>
        <v>0.25</v>
      </c>
      <c r="S1960" s="13">
        <v>1063.2</v>
      </c>
    </row>
    <row r="1961" spans="1:19" ht="22.5" x14ac:dyDescent="0.25">
      <c r="A1961" s="32" t="s">
        <v>2006</v>
      </c>
      <c r="B1961" s="33" t="s">
        <v>2178</v>
      </c>
      <c r="C1961" s="32" t="s">
        <v>1</v>
      </c>
      <c r="D1961" s="32">
        <v>101616</v>
      </c>
      <c r="E1961" s="34">
        <f t="shared" si="167"/>
        <v>1063.2</v>
      </c>
      <c r="F1961" s="35" t="s">
        <v>18</v>
      </c>
      <c r="G1961" s="34">
        <f t="shared" si="168"/>
        <v>6.93</v>
      </c>
      <c r="H1961" s="36">
        <f t="shared" si="169"/>
        <v>8.66</v>
      </c>
      <c r="I1961" s="36">
        <f t="shared" si="170"/>
        <v>9207.31</v>
      </c>
      <c r="J1961" s="29" t="s">
        <v>3622</v>
      </c>
      <c r="K1961" s="37">
        <v>6.93</v>
      </c>
      <c r="M1961" s="38">
        <v>6.93</v>
      </c>
      <c r="N1961" s="39">
        <f t="shared" si="171"/>
        <v>0.25</v>
      </c>
      <c r="S1961" s="13">
        <v>1063.2</v>
      </c>
    </row>
    <row r="1962" spans="1:19" ht="45" x14ac:dyDescent="0.25">
      <c r="A1962" s="32" t="s">
        <v>2007</v>
      </c>
      <c r="B1962" s="33" t="s">
        <v>2850</v>
      </c>
      <c r="C1962" s="32" t="s">
        <v>1</v>
      </c>
      <c r="D1962" s="32">
        <v>104729</v>
      </c>
      <c r="E1962" s="34">
        <f t="shared" si="167"/>
        <v>1018.41</v>
      </c>
      <c r="F1962" s="35" t="s">
        <v>19</v>
      </c>
      <c r="G1962" s="34">
        <f t="shared" si="168"/>
        <v>17.02</v>
      </c>
      <c r="H1962" s="36">
        <f t="shared" si="169"/>
        <v>21.28</v>
      </c>
      <c r="I1962" s="36">
        <f t="shared" si="170"/>
        <v>21671.759999999998</v>
      </c>
      <c r="J1962" s="29" t="s">
        <v>3622</v>
      </c>
      <c r="K1962" s="37">
        <v>17.02</v>
      </c>
      <c r="M1962" s="38">
        <v>17.02</v>
      </c>
      <c r="N1962" s="39">
        <f t="shared" si="171"/>
        <v>0.25</v>
      </c>
      <c r="S1962" s="13">
        <v>1018.41</v>
      </c>
    </row>
    <row r="1963" spans="1:19" ht="33.75" x14ac:dyDescent="0.25">
      <c r="A1963" s="32" t="s">
        <v>2008</v>
      </c>
      <c r="B1963" s="33" t="s">
        <v>2851</v>
      </c>
      <c r="C1963" s="32" t="s">
        <v>1</v>
      </c>
      <c r="D1963" s="32">
        <v>100977</v>
      </c>
      <c r="E1963" s="34">
        <f t="shared" si="167"/>
        <v>58.23</v>
      </c>
      <c r="F1963" s="35" t="s">
        <v>19</v>
      </c>
      <c r="G1963" s="34">
        <f t="shared" si="168"/>
        <v>8.07</v>
      </c>
      <c r="H1963" s="36">
        <f t="shared" si="169"/>
        <v>10.09</v>
      </c>
      <c r="I1963" s="36">
        <f t="shared" si="170"/>
        <v>587.54</v>
      </c>
      <c r="J1963" s="29" t="s">
        <v>3622</v>
      </c>
      <c r="K1963" s="37">
        <v>8.07</v>
      </c>
      <c r="M1963" s="38">
        <v>8.07</v>
      </c>
      <c r="N1963" s="39">
        <f t="shared" si="171"/>
        <v>0.25</v>
      </c>
      <c r="S1963" s="13">
        <v>58.23</v>
      </c>
    </row>
    <row r="1964" spans="1:19" ht="22.5" x14ac:dyDescent="0.25">
      <c r="A1964" s="32" t="s">
        <v>2009</v>
      </c>
      <c r="B1964" s="33" t="s">
        <v>2852</v>
      </c>
      <c r="C1964" s="32" t="s">
        <v>1</v>
      </c>
      <c r="D1964" s="32">
        <v>97913</v>
      </c>
      <c r="E1964" s="34">
        <f t="shared" si="167"/>
        <v>844.36</v>
      </c>
      <c r="F1964" s="35" t="s">
        <v>20</v>
      </c>
      <c r="G1964" s="34">
        <f t="shared" si="168"/>
        <v>3.38</v>
      </c>
      <c r="H1964" s="36">
        <f t="shared" si="169"/>
        <v>4.2300000000000004</v>
      </c>
      <c r="I1964" s="36">
        <f t="shared" si="170"/>
        <v>3571.64</v>
      </c>
      <c r="J1964" s="29" t="s">
        <v>3622</v>
      </c>
      <c r="K1964" s="37">
        <v>3.38</v>
      </c>
      <c r="M1964" s="38">
        <v>3.38</v>
      </c>
      <c r="N1964" s="39">
        <f t="shared" si="171"/>
        <v>0.25099999999999989</v>
      </c>
      <c r="S1964" s="13">
        <v>844.36</v>
      </c>
    </row>
    <row r="1965" spans="1:19" ht="22.5" x14ac:dyDescent="0.25">
      <c r="A1965" s="32" t="s">
        <v>2010</v>
      </c>
      <c r="B1965" s="33" t="s">
        <v>2838</v>
      </c>
      <c r="C1965" s="32" t="s">
        <v>3</v>
      </c>
      <c r="D1965" s="32" t="s">
        <v>3598</v>
      </c>
      <c r="E1965" s="34">
        <f t="shared" si="167"/>
        <v>58.23</v>
      </c>
      <c r="F1965" s="35" t="s">
        <v>19</v>
      </c>
      <c r="G1965" s="34">
        <f t="shared" si="168"/>
        <v>21.95</v>
      </c>
      <c r="H1965" s="36">
        <f t="shared" si="169"/>
        <v>27.44</v>
      </c>
      <c r="I1965" s="36">
        <f t="shared" si="170"/>
        <v>1597.83</v>
      </c>
      <c r="J1965" s="29" t="s">
        <v>3622</v>
      </c>
      <c r="K1965" s="37">
        <v>21.95</v>
      </c>
      <c r="M1965" s="38">
        <v>21.95</v>
      </c>
      <c r="N1965" s="39">
        <f t="shared" si="171"/>
        <v>0.25</v>
      </c>
      <c r="S1965" s="13">
        <v>58.23</v>
      </c>
    </row>
    <row r="1966" spans="1:19" x14ac:dyDescent="0.25">
      <c r="A1966" s="42" t="s">
        <v>2011</v>
      </c>
      <c r="B1966" s="47" t="s">
        <v>2861</v>
      </c>
      <c r="C1966" s="42"/>
      <c r="D1966" s="42"/>
      <c r="E1966" s="44"/>
      <c r="F1966" s="45"/>
      <c r="G1966" s="44"/>
      <c r="H1966" s="46"/>
      <c r="I1966" s="46">
        <f>SUM(I1967:I2009)</f>
        <v>992794.35999999987</v>
      </c>
      <c r="J1966" s="29"/>
      <c r="K1966" s="37"/>
      <c r="M1966" s="38"/>
      <c r="N1966" s="46">
        <v>992794.36</v>
      </c>
      <c r="P1966" s="31">
        <f>I1966-N1966</f>
        <v>0</v>
      </c>
    </row>
    <row r="1967" spans="1:19" ht="22.5" x14ac:dyDescent="0.25">
      <c r="A1967" s="32" t="s">
        <v>2012</v>
      </c>
      <c r="B1967" s="33" t="s">
        <v>2178</v>
      </c>
      <c r="C1967" s="32" t="s">
        <v>1</v>
      </c>
      <c r="D1967" s="32">
        <v>101616</v>
      </c>
      <c r="E1967" s="34">
        <f t="shared" si="167"/>
        <v>3043.25</v>
      </c>
      <c r="F1967" s="35" t="s">
        <v>18</v>
      </c>
      <c r="G1967" s="34">
        <f t="shared" si="168"/>
        <v>6.93</v>
      </c>
      <c r="H1967" s="36">
        <f t="shared" si="169"/>
        <v>8.66</v>
      </c>
      <c r="I1967" s="36">
        <f t="shared" si="170"/>
        <v>26354.55</v>
      </c>
      <c r="J1967" s="29" t="s">
        <v>3622</v>
      </c>
      <c r="K1967" s="37">
        <v>6.93</v>
      </c>
      <c r="M1967" s="38">
        <v>6.93</v>
      </c>
      <c r="N1967" s="39">
        <f t="shared" si="171"/>
        <v>0.25</v>
      </c>
      <c r="S1967" s="13">
        <v>3043.25</v>
      </c>
    </row>
    <row r="1968" spans="1:19" ht="45" x14ac:dyDescent="0.25">
      <c r="A1968" s="32" t="s">
        <v>2013</v>
      </c>
      <c r="B1968" s="33" t="s">
        <v>2850</v>
      </c>
      <c r="C1968" s="32" t="s">
        <v>1</v>
      </c>
      <c r="D1968" s="32">
        <v>104729</v>
      </c>
      <c r="E1968" s="34">
        <f t="shared" si="167"/>
        <v>2891.09</v>
      </c>
      <c r="F1968" s="35" t="s">
        <v>19</v>
      </c>
      <c r="G1968" s="34">
        <f t="shared" si="168"/>
        <v>17.02</v>
      </c>
      <c r="H1968" s="36">
        <f t="shared" si="169"/>
        <v>21.28</v>
      </c>
      <c r="I1968" s="36">
        <f t="shared" si="170"/>
        <v>61522.400000000001</v>
      </c>
      <c r="J1968" s="29" t="s">
        <v>3622</v>
      </c>
      <c r="K1968" s="37">
        <v>17.02</v>
      </c>
      <c r="M1968" s="38">
        <v>17.02</v>
      </c>
      <c r="N1968" s="39">
        <f t="shared" si="171"/>
        <v>0.25</v>
      </c>
      <c r="S1968" s="13">
        <v>2891.09</v>
      </c>
    </row>
    <row r="1969" spans="1:19" ht="33.75" x14ac:dyDescent="0.25">
      <c r="A1969" s="32" t="s">
        <v>2014</v>
      </c>
      <c r="B1969" s="33" t="s">
        <v>2849</v>
      </c>
      <c r="C1969" s="32" t="s">
        <v>1</v>
      </c>
      <c r="D1969" s="32">
        <v>102279</v>
      </c>
      <c r="E1969" s="34">
        <f t="shared" si="167"/>
        <v>3043.25</v>
      </c>
      <c r="F1969" s="35" t="s">
        <v>19</v>
      </c>
      <c r="G1969" s="34">
        <f t="shared" si="168"/>
        <v>6.97</v>
      </c>
      <c r="H1969" s="36">
        <f t="shared" si="169"/>
        <v>8.7100000000000009</v>
      </c>
      <c r="I1969" s="36">
        <f t="shared" si="170"/>
        <v>26506.71</v>
      </c>
      <c r="J1969" s="29" t="s">
        <v>3622</v>
      </c>
      <c r="K1969" s="37">
        <v>6.97</v>
      </c>
      <c r="M1969" s="38">
        <v>6.97</v>
      </c>
      <c r="N1969" s="39">
        <f t="shared" si="171"/>
        <v>0.25</v>
      </c>
      <c r="S1969" s="13">
        <v>3043.25</v>
      </c>
    </row>
    <row r="1970" spans="1:19" ht="33.75" x14ac:dyDescent="0.25">
      <c r="A1970" s="32" t="s">
        <v>2015</v>
      </c>
      <c r="B1970" s="33" t="s">
        <v>2851</v>
      </c>
      <c r="C1970" s="32" t="s">
        <v>1</v>
      </c>
      <c r="D1970" s="32">
        <v>100977</v>
      </c>
      <c r="E1970" s="34">
        <f t="shared" si="167"/>
        <v>152.16</v>
      </c>
      <c r="F1970" s="35" t="s">
        <v>19</v>
      </c>
      <c r="G1970" s="34">
        <f t="shared" si="168"/>
        <v>8.07</v>
      </c>
      <c r="H1970" s="36">
        <f t="shared" si="169"/>
        <v>10.09</v>
      </c>
      <c r="I1970" s="36">
        <f t="shared" si="170"/>
        <v>1535.29</v>
      </c>
      <c r="J1970" s="29" t="s">
        <v>3622</v>
      </c>
      <c r="K1970" s="37">
        <v>8.07</v>
      </c>
      <c r="M1970" s="38">
        <v>8.07</v>
      </c>
      <c r="N1970" s="39">
        <f t="shared" si="171"/>
        <v>0.25</v>
      </c>
      <c r="S1970" s="13">
        <v>152.16</v>
      </c>
    </row>
    <row r="1971" spans="1:19" ht="22.5" x14ac:dyDescent="0.25">
      <c r="A1971" s="32" t="s">
        <v>2016</v>
      </c>
      <c r="B1971" s="33" t="s">
        <v>2852</v>
      </c>
      <c r="C1971" s="32" t="s">
        <v>1</v>
      </c>
      <c r="D1971" s="32">
        <v>97913</v>
      </c>
      <c r="E1971" s="34">
        <f t="shared" si="167"/>
        <v>4564.88</v>
      </c>
      <c r="F1971" s="35" t="s">
        <v>20</v>
      </c>
      <c r="G1971" s="34">
        <f t="shared" si="168"/>
        <v>3.38</v>
      </c>
      <c r="H1971" s="36">
        <f t="shared" si="169"/>
        <v>4.2300000000000004</v>
      </c>
      <c r="I1971" s="36">
        <f t="shared" si="170"/>
        <v>19309.439999999999</v>
      </c>
      <c r="J1971" s="29" t="s">
        <v>3622</v>
      </c>
      <c r="K1971" s="37">
        <v>3.38</v>
      </c>
      <c r="M1971" s="38">
        <v>3.38</v>
      </c>
      <c r="N1971" s="39">
        <f t="shared" si="171"/>
        <v>0.25099999999999989</v>
      </c>
      <c r="S1971" s="13">
        <v>4564.88</v>
      </c>
    </row>
    <row r="1972" spans="1:19" ht="22.5" x14ac:dyDescent="0.25">
      <c r="A1972" s="32" t="s">
        <v>2017</v>
      </c>
      <c r="B1972" s="33" t="s">
        <v>2447</v>
      </c>
      <c r="C1972" s="32" t="s">
        <v>1</v>
      </c>
      <c r="D1972" s="32">
        <v>97667</v>
      </c>
      <c r="E1972" s="34">
        <f t="shared" si="167"/>
        <v>462.42</v>
      </c>
      <c r="F1972" s="35" t="s">
        <v>24</v>
      </c>
      <c r="G1972" s="34">
        <f t="shared" si="168"/>
        <v>8.1999999999999993</v>
      </c>
      <c r="H1972" s="36">
        <f t="shared" si="169"/>
        <v>10.25</v>
      </c>
      <c r="I1972" s="36">
        <f t="shared" si="170"/>
        <v>4739.8100000000004</v>
      </c>
      <c r="J1972" s="29" t="s">
        <v>3622</v>
      </c>
      <c r="K1972" s="37">
        <v>8.1999999999999993</v>
      </c>
      <c r="M1972" s="38">
        <v>8.1999999999999993</v>
      </c>
      <c r="N1972" s="39">
        <f t="shared" si="171"/>
        <v>0.25</v>
      </c>
      <c r="S1972" s="13">
        <v>462.42</v>
      </c>
    </row>
    <row r="1973" spans="1:19" ht="22.5" x14ac:dyDescent="0.25">
      <c r="A1973" s="32" t="s">
        <v>2018</v>
      </c>
      <c r="B1973" s="33" t="s">
        <v>2862</v>
      </c>
      <c r="C1973" s="32" t="s">
        <v>1</v>
      </c>
      <c r="D1973" s="32">
        <v>97669</v>
      </c>
      <c r="E1973" s="34">
        <f t="shared" si="167"/>
        <v>1491.78</v>
      </c>
      <c r="F1973" s="35" t="s">
        <v>24</v>
      </c>
      <c r="G1973" s="34">
        <f t="shared" si="168"/>
        <v>17.43</v>
      </c>
      <c r="H1973" s="36">
        <f t="shared" si="169"/>
        <v>21.79</v>
      </c>
      <c r="I1973" s="36">
        <f t="shared" si="170"/>
        <v>32505.89</v>
      </c>
      <c r="J1973" s="29" t="s">
        <v>3622</v>
      </c>
      <c r="K1973" s="37">
        <v>17.43</v>
      </c>
      <c r="M1973" s="38">
        <v>17.43</v>
      </c>
      <c r="N1973" s="39">
        <f t="shared" si="171"/>
        <v>0.25</v>
      </c>
      <c r="S1973" s="13">
        <v>1491.78</v>
      </c>
    </row>
    <row r="1974" spans="1:19" ht="22.5" x14ac:dyDescent="0.25">
      <c r="A1974" s="32" t="s">
        <v>2019</v>
      </c>
      <c r="B1974" s="33" t="s">
        <v>2352</v>
      </c>
      <c r="C1974" s="32" t="s">
        <v>1</v>
      </c>
      <c r="D1974" s="32">
        <v>91860</v>
      </c>
      <c r="E1974" s="34">
        <f t="shared" si="167"/>
        <v>374.24</v>
      </c>
      <c r="F1974" s="35" t="s">
        <v>24</v>
      </c>
      <c r="G1974" s="34">
        <f t="shared" si="168"/>
        <v>13</v>
      </c>
      <c r="H1974" s="36">
        <f t="shared" si="169"/>
        <v>16.25</v>
      </c>
      <c r="I1974" s="36">
        <f t="shared" si="170"/>
        <v>6081.4</v>
      </c>
      <c r="J1974" s="29" t="s">
        <v>3622</v>
      </c>
      <c r="K1974" s="37">
        <v>13</v>
      </c>
      <c r="M1974" s="38">
        <v>13</v>
      </c>
      <c r="N1974" s="39">
        <f t="shared" si="171"/>
        <v>0.25</v>
      </c>
      <c r="S1974" s="13">
        <v>374.24</v>
      </c>
    </row>
    <row r="1975" spans="1:19" ht="22.5" x14ac:dyDescent="0.25">
      <c r="A1975" s="32" t="s">
        <v>2020</v>
      </c>
      <c r="B1975" s="33" t="s">
        <v>2574</v>
      </c>
      <c r="C1975" s="32" t="s">
        <v>1</v>
      </c>
      <c r="D1975" s="32">
        <v>91839</v>
      </c>
      <c r="E1975" s="34">
        <f t="shared" si="167"/>
        <v>739.97</v>
      </c>
      <c r="F1975" s="35" t="s">
        <v>24</v>
      </c>
      <c r="G1975" s="34">
        <f t="shared" si="168"/>
        <v>18.96</v>
      </c>
      <c r="H1975" s="36">
        <f t="shared" si="169"/>
        <v>23.7</v>
      </c>
      <c r="I1975" s="36">
        <f t="shared" si="170"/>
        <v>17537.29</v>
      </c>
      <c r="J1975" s="29" t="s">
        <v>3622</v>
      </c>
      <c r="K1975" s="37">
        <v>18.96</v>
      </c>
      <c r="M1975" s="38">
        <v>18.96</v>
      </c>
      <c r="N1975" s="39">
        <f t="shared" si="171"/>
        <v>0.25</v>
      </c>
      <c r="S1975" s="13">
        <v>739.97</v>
      </c>
    </row>
    <row r="1976" spans="1:19" ht="22.5" x14ac:dyDescent="0.25">
      <c r="A1976" s="32" t="s">
        <v>2021</v>
      </c>
      <c r="B1976" s="33" t="s">
        <v>2570</v>
      </c>
      <c r="C1976" s="32" t="s">
        <v>1</v>
      </c>
      <c r="D1976" s="32">
        <v>91835</v>
      </c>
      <c r="E1976" s="34">
        <f t="shared" si="167"/>
        <v>19.84</v>
      </c>
      <c r="F1976" s="35" t="s">
        <v>24</v>
      </c>
      <c r="G1976" s="34">
        <f t="shared" si="168"/>
        <v>20.67</v>
      </c>
      <c r="H1976" s="36">
        <f t="shared" si="169"/>
        <v>25.84</v>
      </c>
      <c r="I1976" s="36">
        <f t="shared" si="170"/>
        <v>512.66999999999996</v>
      </c>
      <c r="J1976" s="29" t="s">
        <v>3622</v>
      </c>
      <c r="K1976" s="37">
        <v>20.67</v>
      </c>
      <c r="M1976" s="38">
        <v>20.67</v>
      </c>
      <c r="N1976" s="39">
        <f t="shared" si="171"/>
        <v>0.25</v>
      </c>
      <c r="S1976" s="13">
        <v>19.84</v>
      </c>
    </row>
    <row r="1977" spans="1:19" ht="22.5" x14ac:dyDescent="0.25">
      <c r="A1977" s="32" t="s">
        <v>2022</v>
      </c>
      <c r="B1977" s="33" t="s">
        <v>2713</v>
      </c>
      <c r="C1977" s="32" t="s">
        <v>1</v>
      </c>
      <c r="D1977" s="32">
        <v>92980</v>
      </c>
      <c r="E1977" s="34">
        <f t="shared" si="167"/>
        <v>254.5</v>
      </c>
      <c r="F1977" s="35" t="s">
        <v>24</v>
      </c>
      <c r="G1977" s="34">
        <f t="shared" si="168"/>
        <v>10.59</v>
      </c>
      <c r="H1977" s="36">
        <f t="shared" si="169"/>
        <v>13.24</v>
      </c>
      <c r="I1977" s="36">
        <f t="shared" si="170"/>
        <v>3369.58</v>
      </c>
      <c r="J1977" s="29" t="s">
        <v>3622</v>
      </c>
      <c r="K1977" s="37">
        <v>10.59</v>
      </c>
      <c r="M1977" s="38">
        <v>10.59</v>
      </c>
      <c r="N1977" s="39">
        <f t="shared" si="171"/>
        <v>0.25</v>
      </c>
      <c r="S1977" s="13">
        <v>254.5</v>
      </c>
    </row>
    <row r="1978" spans="1:19" ht="22.5" x14ac:dyDescent="0.25">
      <c r="A1978" s="32" t="s">
        <v>2023</v>
      </c>
      <c r="B1978" s="33" t="s">
        <v>2714</v>
      </c>
      <c r="C1978" s="32" t="s">
        <v>1</v>
      </c>
      <c r="D1978" s="32">
        <v>92982</v>
      </c>
      <c r="E1978" s="34">
        <f t="shared" si="167"/>
        <v>3451.7</v>
      </c>
      <c r="F1978" s="35" t="s">
        <v>24</v>
      </c>
      <c r="G1978" s="34">
        <f t="shared" si="168"/>
        <v>16.79</v>
      </c>
      <c r="H1978" s="36">
        <f t="shared" si="169"/>
        <v>20.99</v>
      </c>
      <c r="I1978" s="36">
        <f t="shared" si="170"/>
        <v>72451.179999999993</v>
      </c>
      <c r="J1978" s="29" t="s">
        <v>3622</v>
      </c>
      <c r="K1978" s="37">
        <v>16.79</v>
      </c>
      <c r="M1978" s="38">
        <v>16.79</v>
      </c>
      <c r="N1978" s="39">
        <f t="shared" si="171"/>
        <v>0.25</v>
      </c>
      <c r="S1978" s="13">
        <v>3451.7</v>
      </c>
    </row>
    <row r="1979" spans="1:19" ht="33.75" x14ac:dyDescent="0.25">
      <c r="A1979" s="32" t="s">
        <v>2024</v>
      </c>
      <c r="B1979" s="33" t="s">
        <v>2863</v>
      </c>
      <c r="C1979" s="32" t="s">
        <v>1</v>
      </c>
      <c r="D1979" s="32">
        <v>92984</v>
      </c>
      <c r="E1979" s="34">
        <f t="shared" si="167"/>
        <v>1700.2</v>
      </c>
      <c r="F1979" s="35" t="s">
        <v>24</v>
      </c>
      <c r="G1979" s="34">
        <f t="shared" si="168"/>
        <v>28.04</v>
      </c>
      <c r="H1979" s="36">
        <f t="shared" si="169"/>
        <v>35.049999999999997</v>
      </c>
      <c r="I1979" s="36">
        <f t="shared" si="170"/>
        <v>59592.01</v>
      </c>
      <c r="J1979" s="29" t="s">
        <v>3622</v>
      </c>
      <c r="K1979" s="37">
        <v>28.04</v>
      </c>
      <c r="M1979" s="38">
        <v>28.04</v>
      </c>
      <c r="N1979" s="39">
        <f t="shared" si="171"/>
        <v>0.25</v>
      </c>
      <c r="S1979" s="13">
        <v>1700.2</v>
      </c>
    </row>
    <row r="1980" spans="1:19" ht="33.75" x14ac:dyDescent="0.25">
      <c r="A1980" s="32" t="s">
        <v>2025</v>
      </c>
      <c r="B1980" s="33" t="s">
        <v>2864</v>
      </c>
      <c r="C1980" s="32" t="s">
        <v>1</v>
      </c>
      <c r="D1980" s="32">
        <v>92986</v>
      </c>
      <c r="E1980" s="34">
        <f t="shared" si="167"/>
        <v>1140</v>
      </c>
      <c r="F1980" s="35" t="s">
        <v>24</v>
      </c>
      <c r="G1980" s="34">
        <f t="shared" si="168"/>
        <v>38.68</v>
      </c>
      <c r="H1980" s="36">
        <f t="shared" si="169"/>
        <v>48.35</v>
      </c>
      <c r="I1980" s="36">
        <f t="shared" si="170"/>
        <v>55119</v>
      </c>
      <c r="J1980" s="29" t="s">
        <v>3622</v>
      </c>
      <c r="K1980" s="37">
        <v>38.68</v>
      </c>
      <c r="M1980" s="38">
        <v>38.68</v>
      </c>
      <c r="N1980" s="39">
        <f t="shared" si="171"/>
        <v>0.25</v>
      </c>
      <c r="S1980" s="13">
        <v>1140</v>
      </c>
    </row>
    <row r="1981" spans="1:19" ht="33.75" x14ac:dyDescent="0.25">
      <c r="A1981" s="32" t="s">
        <v>2026</v>
      </c>
      <c r="B1981" s="33" t="s">
        <v>2865</v>
      </c>
      <c r="C1981" s="32" t="s">
        <v>1</v>
      </c>
      <c r="D1981" s="32">
        <v>92988</v>
      </c>
      <c r="E1981" s="34">
        <f t="shared" si="167"/>
        <v>1110</v>
      </c>
      <c r="F1981" s="35" t="s">
        <v>24</v>
      </c>
      <c r="G1981" s="34">
        <f t="shared" si="168"/>
        <v>56.05</v>
      </c>
      <c r="H1981" s="36">
        <f t="shared" si="169"/>
        <v>70.06</v>
      </c>
      <c r="I1981" s="36">
        <f t="shared" si="170"/>
        <v>77766.600000000006</v>
      </c>
      <c r="J1981" s="29" t="s">
        <v>3622</v>
      </c>
      <c r="K1981" s="37">
        <v>56.05</v>
      </c>
      <c r="M1981" s="38">
        <v>56.05</v>
      </c>
      <c r="N1981" s="39">
        <f t="shared" si="171"/>
        <v>0.25</v>
      </c>
      <c r="S1981" s="13">
        <v>1110</v>
      </c>
    </row>
    <row r="1982" spans="1:19" ht="33.75" x14ac:dyDescent="0.25">
      <c r="A1982" s="32" t="s">
        <v>2027</v>
      </c>
      <c r="B1982" s="33" t="s">
        <v>2776</v>
      </c>
      <c r="C1982" s="32" t="s">
        <v>1</v>
      </c>
      <c r="D1982" s="32">
        <v>92994</v>
      </c>
      <c r="E1982" s="34">
        <f t="shared" si="167"/>
        <v>940</v>
      </c>
      <c r="F1982" s="35" t="s">
        <v>24</v>
      </c>
      <c r="G1982" s="34">
        <f t="shared" si="168"/>
        <v>130.16999999999999</v>
      </c>
      <c r="H1982" s="36">
        <f t="shared" si="169"/>
        <v>162.71</v>
      </c>
      <c r="I1982" s="36">
        <f t="shared" si="170"/>
        <v>152947.4</v>
      </c>
      <c r="J1982" s="29" t="s">
        <v>3622</v>
      </c>
      <c r="K1982" s="37">
        <v>130.16999999999999</v>
      </c>
      <c r="M1982" s="38">
        <v>130.16999999999999</v>
      </c>
      <c r="N1982" s="39">
        <f t="shared" si="171"/>
        <v>0.25</v>
      </c>
      <c r="S1982" s="13">
        <v>940</v>
      </c>
    </row>
    <row r="1983" spans="1:19" ht="33.75" x14ac:dyDescent="0.25">
      <c r="A1983" s="32" t="s">
        <v>2028</v>
      </c>
      <c r="B1983" s="33" t="s">
        <v>2866</v>
      </c>
      <c r="C1983" s="32" t="s">
        <v>1</v>
      </c>
      <c r="D1983" s="32">
        <v>92990</v>
      </c>
      <c r="E1983" s="34">
        <f t="shared" si="167"/>
        <v>554</v>
      </c>
      <c r="F1983" s="35" t="s">
        <v>24</v>
      </c>
      <c r="G1983" s="34">
        <f t="shared" si="168"/>
        <v>77.53</v>
      </c>
      <c r="H1983" s="36">
        <f t="shared" si="169"/>
        <v>96.91</v>
      </c>
      <c r="I1983" s="36">
        <f t="shared" si="170"/>
        <v>53688.14</v>
      </c>
      <c r="J1983" s="29" t="s">
        <v>3622</v>
      </c>
      <c r="K1983" s="37">
        <v>77.53</v>
      </c>
      <c r="M1983" s="38">
        <v>77.53</v>
      </c>
      <c r="N1983" s="39">
        <f t="shared" si="171"/>
        <v>0.25</v>
      </c>
      <c r="S1983" s="13">
        <v>554</v>
      </c>
    </row>
    <row r="1984" spans="1:19" ht="33.75" x14ac:dyDescent="0.25">
      <c r="A1984" s="32" t="s">
        <v>2029</v>
      </c>
      <c r="B1984" s="33" t="s">
        <v>2775</v>
      </c>
      <c r="C1984" s="32" t="s">
        <v>1</v>
      </c>
      <c r="D1984" s="32">
        <v>93000</v>
      </c>
      <c r="E1984" s="34">
        <f t="shared" si="167"/>
        <v>60</v>
      </c>
      <c r="F1984" s="35" t="s">
        <v>24</v>
      </c>
      <c r="G1984" s="34">
        <f t="shared" si="168"/>
        <v>255.36</v>
      </c>
      <c r="H1984" s="36">
        <f t="shared" si="169"/>
        <v>319.2</v>
      </c>
      <c r="I1984" s="36">
        <f t="shared" si="170"/>
        <v>19152</v>
      </c>
      <c r="J1984" s="29" t="s">
        <v>3622</v>
      </c>
      <c r="K1984" s="37">
        <v>255.36</v>
      </c>
      <c r="M1984" s="38">
        <v>255.36</v>
      </c>
      <c r="N1984" s="39">
        <f t="shared" si="171"/>
        <v>0.25</v>
      </c>
      <c r="S1984" s="13">
        <v>60</v>
      </c>
    </row>
    <row r="1985" spans="1:19" ht="22.5" x14ac:dyDescent="0.25">
      <c r="A1985" s="32" t="s">
        <v>2030</v>
      </c>
      <c r="B1985" s="33" t="s">
        <v>2450</v>
      </c>
      <c r="C1985" s="32" t="s">
        <v>1</v>
      </c>
      <c r="D1985" s="32">
        <v>91940</v>
      </c>
      <c r="E1985" s="34">
        <f t="shared" si="167"/>
        <v>12</v>
      </c>
      <c r="F1985" s="35" t="s">
        <v>22</v>
      </c>
      <c r="G1985" s="34">
        <f t="shared" si="168"/>
        <v>20.14</v>
      </c>
      <c r="H1985" s="36">
        <f t="shared" si="169"/>
        <v>25.18</v>
      </c>
      <c r="I1985" s="36">
        <f t="shared" si="170"/>
        <v>302.16000000000003</v>
      </c>
      <c r="J1985" s="29" t="s">
        <v>3622</v>
      </c>
      <c r="K1985" s="37">
        <v>20.14</v>
      </c>
      <c r="M1985" s="38">
        <v>20.14</v>
      </c>
      <c r="N1985" s="39">
        <f t="shared" si="171"/>
        <v>0.25</v>
      </c>
      <c r="S1985" s="13">
        <v>12</v>
      </c>
    </row>
    <row r="1986" spans="1:19" ht="22.5" x14ac:dyDescent="0.25">
      <c r="A1986" s="32" t="s">
        <v>2031</v>
      </c>
      <c r="B1986" s="33" t="s">
        <v>2409</v>
      </c>
      <c r="C1986" s="32" t="s">
        <v>1</v>
      </c>
      <c r="D1986" s="32">
        <v>91936</v>
      </c>
      <c r="E1986" s="34">
        <f t="shared" si="167"/>
        <v>3</v>
      </c>
      <c r="F1986" s="35" t="s">
        <v>22</v>
      </c>
      <c r="G1986" s="34">
        <f t="shared" si="168"/>
        <v>20.16</v>
      </c>
      <c r="H1986" s="36">
        <f t="shared" si="169"/>
        <v>25.2</v>
      </c>
      <c r="I1986" s="36">
        <f t="shared" si="170"/>
        <v>75.599999999999994</v>
      </c>
      <c r="J1986" s="29" t="s">
        <v>3622</v>
      </c>
      <c r="K1986" s="37">
        <v>20.16</v>
      </c>
      <c r="M1986" s="38">
        <v>20.16</v>
      </c>
      <c r="N1986" s="39">
        <f t="shared" si="171"/>
        <v>0.25</v>
      </c>
      <c r="S1986" s="13">
        <v>3</v>
      </c>
    </row>
    <row r="1987" spans="1:19" ht="33.75" x14ac:dyDescent="0.25">
      <c r="A1987" s="32" t="s">
        <v>2032</v>
      </c>
      <c r="B1987" s="33" t="s">
        <v>2451</v>
      </c>
      <c r="C1987" s="32" t="s">
        <v>1</v>
      </c>
      <c r="D1987" s="32">
        <v>93018</v>
      </c>
      <c r="E1987" s="34">
        <f t="shared" si="167"/>
        <v>3</v>
      </c>
      <c r="F1987" s="35" t="s">
        <v>22</v>
      </c>
      <c r="G1987" s="34">
        <f t="shared" si="168"/>
        <v>26.16</v>
      </c>
      <c r="H1987" s="36">
        <f t="shared" si="169"/>
        <v>32.700000000000003</v>
      </c>
      <c r="I1987" s="36">
        <f t="shared" si="170"/>
        <v>98.1</v>
      </c>
      <c r="J1987" s="29" t="s">
        <v>3622</v>
      </c>
      <c r="K1987" s="37">
        <v>26.16</v>
      </c>
      <c r="M1987" s="38">
        <v>26.16</v>
      </c>
      <c r="N1987" s="39">
        <f t="shared" si="171"/>
        <v>0.25</v>
      </c>
      <c r="S1987" s="13">
        <v>3</v>
      </c>
    </row>
    <row r="1988" spans="1:19" ht="33.75" x14ac:dyDescent="0.25">
      <c r="A1988" s="32" t="s">
        <v>2033</v>
      </c>
      <c r="B1988" s="33" t="s">
        <v>2867</v>
      </c>
      <c r="C1988" s="32" t="s">
        <v>1</v>
      </c>
      <c r="D1988" s="32">
        <v>93020</v>
      </c>
      <c r="E1988" s="34">
        <f t="shared" si="167"/>
        <v>8</v>
      </c>
      <c r="F1988" s="35" t="s">
        <v>22</v>
      </c>
      <c r="G1988" s="34">
        <f t="shared" si="168"/>
        <v>33.380000000000003</v>
      </c>
      <c r="H1988" s="36">
        <f t="shared" si="169"/>
        <v>41.73</v>
      </c>
      <c r="I1988" s="36">
        <f t="shared" si="170"/>
        <v>333.84</v>
      </c>
      <c r="J1988" s="29" t="s">
        <v>3622</v>
      </c>
      <c r="K1988" s="37">
        <v>33.380000000000003</v>
      </c>
      <c r="M1988" s="38">
        <v>33.380000000000003</v>
      </c>
      <c r="N1988" s="39">
        <f t="shared" si="171"/>
        <v>0.25</v>
      </c>
      <c r="S1988" s="13">
        <v>8</v>
      </c>
    </row>
    <row r="1989" spans="1:19" ht="22.5" x14ac:dyDescent="0.25">
      <c r="A1989" s="32" t="s">
        <v>2034</v>
      </c>
      <c r="B1989" s="33" t="s">
        <v>2452</v>
      </c>
      <c r="C1989" s="32" t="s">
        <v>1</v>
      </c>
      <c r="D1989" s="32">
        <v>93013</v>
      </c>
      <c r="E1989" s="34">
        <f t="shared" si="167"/>
        <v>6</v>
      </c>
      <c r="F1989" s="35" t="s">
        <v>22</v>
      </c>
      <c r="G1989" s="34">
        <f t="shared" si="168"/>
        <v>17.14</v>
      </c>
      <c r="H1989" s="36">
        <f t="shared" si="169"/>
        <v>21.43</v>
      </c>
      <c r="I1989" s="36">
        <f t="shared" si="170"/>
        <v>128.58000000000001</v>
      </c>
      <c r="J1989" s="29" t="s">
        <v>3622</v>
      </c>
      <c r="K1989" s="37">
        <v>17.14</v>
      </c>
      <c r="M1989" s="38">
        <v>17.14</v>
      </c>
      <c r="N1989" s="39">
        <f t="shared" si="171"/>
        <v>0.25</v>
      </c>
      <c r="S1989" s="13">
        <v>6</v>
      </c>
    </row>
    <row r="1990" spans="1:19" ht="22.5" x14ac:dyDescent="0.25">
      <c r="A1990" s="32" t="s">
        <v>2035</v>
      </c>
      <c r="B1990" s="33" t="s">
        <v>2868</v>
      </c>
      <c r="C1990" s="32" t="s">
        <v>1</v>
      </c>
      <c r="D1990" s="32">
        <v>93014</v>
      </c>
      <c r="E1990" s="34">
        <f t="shared" si="167"/>
        <v>16</v>
      </c>
      <c r="F1990" s="35" t="s">
        <v>22</v>
      </c>
      <c r="G1990" s="34">
        <f t="shared" si="168"/>
        <v>21</v>
      </c>
      <c r="H1990" s="36">
        <f t="shared" si="169"/>
        <v>26.25</v>
      </c>
      <c r="I1990" s="36">
        <f t="shared" si="170"/>
        <v>420</v>
      </c>
      <c r="J1990" s="29" t="s">
        <v>3622</v>
      </c>
      <c r="K1990" s="37">
        <v>21</v>
      </c>
      <c r="M1990" s="38">
        <v>21</v>
      </c>
      <c r="N1990" s="39">
        <f t="shared" si="171"/>
        <v>0.25</v>
      </c>
      <c r="S1990" s="13">
        <v>16</v>
      </c>
    </row>
    <row r="1991" spans="1:19" ht="22.5" x14ac:dyDescent="0.25">
      <c r="A1991" s="32" t="s">
        <v>2036</v>
      </c>
      <c r="B1991" s="33" t="s">
        <v>2869</v>
      </c>
      <c r="C1991" s="32" t="s">
        <v>1</v>
      </c>
      <c r="D1991" s="32">
        <v>91890</v>
      </c>
      <c r="E1991" s="34">
        <f t="shared" si="167"/>
        <v>1</v>
      </c>
      <c r="F1991" s="35" t="s">
        <v>22</v>
      </c>
      <c r="G1991" s="34">
        <f t="shared" si="168"/>
        <v>15.11</v>
      </c>
      <c r="H1991" s="36">
        <f t="shared" si="169"/>
        <v>18.89</v>
      </c>
      <c r="I1991" s="36">
        <f t="shared" si="170"/>
        <v>18.89</v>
      </c>
      <c r="J1991" s="29" t="s">
        <v>3622</v>
      </c>
      <c r="K1991" s="37">
        <v>15.11</v>
      </c>
      <c r="M1991" s="38">
        <v>15.11</v>
      </c>
      <c r="N1991" s="39">
        <f t="shared" si="171"/>
        <v>0.25</v>
      </c>
      <c r="S1991" s="13">
        <v>1</v>
      </c>
    </row>
    <row r="1992" spans="1:19" ht="22.5" x14ac:dyDescent="0.25">
      <c r="A1992" s="32" t="s">
        <v>2037</v>
      </c>
      <c r="B1992" s="33" t="s">
        <v>2870</v>
      </c>
      <c r="C1992" s="32" t="s">
        <v>1</v>
      </c>
      <c r="D1992" s="32">
        <v>91893</v>
      </c>
      <c r="E1992" s="34">
        <f t="shared" si="167"/>
        <v>5</v>
      </c>
      <c r="F1992" s="35" t="s">
        <v>22</v>
      </c>
      <c r="G1992" s="34">
        <f t="shared" si="168"/>
        <v>18.79</v>
      </c>
      <c r="H1992" s="36">
        <f t="shared" si="169"/>
        <v>23.49</v>
      </c>
      <c r="I1992" s="36">
        <f t="shared" si="170"/>
        <v>117.45</v>
      </c>
      <c r="J1992" s="29" t="s">
        <v>3622</v>
      </c>
      <c r="K1992" s="37">
        <v>18.79</v>
      </c>
      <c r="M1992" s="38">
        <v>18.79</v>
      </c>
      <c r="N1992" s="39">
        <f t="shared" si="171"/>
        <v>0.25</v>
      </c>
      <c r="S1992" s="13">
        <v>5</v>
      </c>
    </row>
    <row r="1993" spans="1:19" ht="22.5" x14ac:dyDescent="0.25">
      <c r="A1993" s="32" t="s">
        <v>2038</v>
      </c>
      <c r="B1993" s="33" t="s">
        <v>2871</v>
      </c>
      <c r="C1993" s="32" t="s">
        <v>1</v>
      </c>
      <c r="D1993" s="32">
        <v>91896</v>
      </c>
      <c r="E1993" s="34">
        <f t="shared" si="167"/>
        <v>5</v>
      </c>
      <c r="F1993" s="35" t="s">
        <v>22</v>
      </c>
      <c r="G1993" s="34">
        <f t="shared" si="168"/>
        <v>21.61</v>
      </c>
      <c r="H1993" s="36">
        <f t="shared" si="169"/>
        <v>27.01</v>
      </c>
      <c r="I1993" s="36">
        <f t="shared" si="170"/>
        <v>135.05000000000001</v>
      </c>
      <c r="J1993" s="29" t="s">
        <v>3622</v>
      </c>
      <c r="K1993" s="37">
        <v>21.61</v>
      </c>
      <c r="M1993" s="38">
        <v>21.61</v>
      </c>
      <c r="N1993" s="39">
        <f t="shared" si="171"/>
        <v>0.25</v>
      </c>
      <c r="S1993" s="13">
        <v>5</v>
      </c>
    </row>
    <row r="1994" spans="1:19" ht="22.5" x14ac:dyDescent="0.25">
      <c r="A1994" s="32" t="s">
        <v>2039</v>
      </c>
      <c r="B1994" s="33" t="s">
        <v>2872</v>
      </c>
      <c r="C1994" s="32" t="s">
        <v>1</v>
      </c>
      <c r="D1994" s="32">
        <v>91875</v>
      </c>
      <c r="E1994" s="34">
        <f t="shared" si="167"/>
        <v>2</v>
      </c>
      <c r="F1994" s="35" t="s">
        <v>22</v>
      </c>
      <c r="G1994" s="34">
        <f t="shared" si="168"/>
        <v>9.27</v>
      </c>
      <c r="H1994" s="36">
        <f t="shared" si="169"/>
        <v>11.59</v>
      </c>
      <c r="I1994" s="36">
        <f t="shared" si="170"/>
        <v>23.18</v>
      </c>
      <c r="J1994" s="29" t="s">
        <v>3622</v>
      </c>
      <c r="K1994" s="37">
        <v>9.27</v>
      </c>
      <c r="M1994" s="38">
        <v>9.27</v>
      </c>
      <c r="N1994" s="39">
        <f t="shared" si="171"/>
        <v>0.25</v>
      </c>
      <c r="S1994" s="13">
        <v>2</v>
      </c>
    </row>
    <row r="1995" spans="1:19" ht="22.5" x14ac:dyDescent="0.25">
      <c r="A1995" s="32" t="s">
        <v>2040</v>
      </c>
      <c r="B1995" s="33" t="s">
        <v>2873</v>
      </c>
      <c r="C1995" s="32" t="s">
        <v>1</v>
      </c>
      <c r="D1995" s="32">
        <v>91876</v>
      </c>
      <c r="E1995" s="34">
        <f t="shared" si="167"/>
        <v>10</v>
      </c>
      <c r="F1995" s="35" t="s">
        <v>22</v>
      </c>
      <c r="G1995" s="34">
        <f t="shared" si="168"/>
        <v>11.17</v>
      </c>
      <c r="H1995" s="36">
        <f t="shared" si="169"/>
        <v>13.96</v>
      </c>
      <c r="I1995" s="36">
        <f t="shared" si="170"/>
        <v>139.6</v>
      </c>
      <c r="J1995" s="29" t="s">
        <v>3622</v>
      </c>
      <c r="K1995" s="37">
        <v>11.17</v>
      </c>
      <c r="M1995" s="38">
        <v>11.17</v>
      </c>
      <c r="N1995" s="39">
        <f t="shared" si="171"/>
        <v>0.25</v>
      </c>
      <c r="S1995" s="13">
        <v>10</v>
      </c>
    </row>
    <row r="1996" spans="1:19" ht="22.5" x14ac:dyDescent="0.25">
      <c r="A1996" s="32" t="s">
        <v>2041</v>
      </c>
      <c r="B1996" s="33" t="s">
        <v>2874</v>
      </c>
      <c r="C1996" s="32" t="s">
        <v>1</v>
      </c>
      <c r="D1996" s="32">
        <v>91877</v>
      </c>
      <c r="E1996" s="34">
        <f t="shared" ref="E1996:E2011" si="172">S1996</f>
        <v>10</v>
      </c>
      <c r="F1996" s="35" t="s">
        <v>22</v>
      </c>
      <c r="G1996" s="34">
        <f t="shared" ref="G1996:G2012" si="173">ROUND(K1996*(100%-I$7),2)</f>
        <v>13.77</v>
      </c>
      <c r="H1996" s="36">
        <f t="shared" ref="H1996:H2012" si="174">ROUND(G1996*(1+I$5),2)</f>
        <v>17.21</v>
      </c>
      <c r="I1996" s="36">
        <f t="shared" ref="I1996:I2012" si="175">ROUND(E1996*H1996,2)</f>
        <v>172.1</v>
      </c>
      <c r="J1996" s="29" t="s">
        <v>3622</v>
      </c>
      <c r="K1996" s="37">
        <v>13.77</v>
      </c>
      <c r="M1996" s="38">
        <v>13.77</v>
      </c>
      <c r="N1996" s="39">
        <f t="shared" si="171"/>
        <v>0.25</v>
      </c>
      <c r="S1996" s="13">
        <v>10</v>
      </c>
    </row>
    <row r="1997" spans="1:19" ht="22.5" x14ac:dyDescent="0.25">
      <c r="A1997" s="32" t="s">
        <v>2042</v>
      </c>
      <c r="B1997" s="33" t="s">
        <v>2875</v>
      </c>
      <c r="C1997" s="32" t="s">
        <v>1</v>
      </c>
      <c r="D1997" s="32">
        <v>97888</v>
      </c>
      <c r="E1997" s="34">
        <f t="shared" si="172"/>
        <v>46</v>
      </c>
      <c r="F1997" s="35" t="s">
        <v>22</v>
      </c>
      <c r="G1997" s="34">
        <f t="shared" si="173"/>
        <v>523.5</v>
      </c>
      <c r="H1997" s="36">
        <f t="shared" si="174"/>
        <v>654.38</v>
      </c>
      <c r="I1997" s="36">
        <f t="shared" si="175"/>
        <v>30101.48</v>
      </c>
      <c r="J1997" s="29" t="s">
        <v>3622</v>
      </c>
      <c r="K1997" s="37">
        <v>523.5</v>
      </c>
      <c r="M1997" s="38">
        <v>523.5</v>
      </c>
      <c r="N1997" s="39">
        <f t="shared" ref="N1997:N2059" si="176">ROUND(H1997/G1997,3)-1</f>
        <v>0.25</v>
      </c>
      <c r="S1997" s="13">
        <v>46</v>
      </c>
    </row>
    <row r="1998" spans="1:19" ht="22.5" x14ac:dyDescent="0.25">
      <c r="A1998" s="32" t="s">
        <v>2043</v>
      </c>
      <c r="B1998" s="33" t="s">
        <v>2876</v>
      </c>
      <c r="C1998" s="32" t="s">
        <v>1</v>
      </c>
      <c r="D1998" s="32">
        <v>97887</v>
      </c>
      <c r="E1998" s="34">
        <f t="shared" si="172"/>
        <v>7</v>
      </c>
      <c r="F1998" s="35" t="s">
        <v>22</v>
      </c>
      <c r="G1998" s="34">
        <f t="shared" si="173"/>
        <v>272.79000000000002</v>
      </c>
      <c r="H1998" s="36">
        <f t="shared" si="174"/>
        <v>340.99</v>
      </c>
      <c r="I1998" s="36">
        <f t="shared" si="175"/>
        <v>2386.9299999999998</v>
      </c>
      <c r="J1998" s="29" t="s">
        <v>3622</v>
      </c>
      <c r="K1998" s="37">
        <v>272.79000000000002</v>
      </c>
      <c r="M1998" s="38">
        <v>272.79000000000002</v>
      </c>
      <c r="N1998" s="39">
        <f t="shared" si="176"/>
        <v>0.25</v>
      </c>
      <c r="S1998" s="13">
        <v>7</v>
      </c>
    </row>
    <row r="1999" spans="1:19" x14ac:dyDescent="0.25">
      <c r="A1999" s="32" t="s">
        <v>2044</v>
      </c>
      <c r="B1999" s="33" t="s">
        <v>2877</v>
      </c>
      <c r="C1999" s="32" t="s">
        <v>2931</v>
      </c>
      <c r="D1999" s="32" t="s">
        <v>3605</v>
      </c>
      <c r="E1999" s="34">
        <f t="shared" si="172"/>
        <v>4</v>
      </c>
      <c r="F1999" s="35" t="s">
        <v>22</v>
      </c>
      <c r="G1999" s="34">
        <f t="shared" si="173"/>
        <v>87.58</v>
      </c>
      <c r="H1999" s="36">
        <f t="shared" si="174"/>
        <v>109.48</v>
      </c>
      <c r="I1999" s="36">
        <f t="shared" si="175"/>
        <v>437.92</v>
      </c>
      <c r="J1999" s="29" t="s">
        <v>3622</v>
      </c>
      <c r="K1999" s="37">
        <v>87.58</v>
      </c>
      <c r="M1999" s="38">
        <v>87.58</v>
      </c>
      <c r="N1999" s="39">
        <f t="shared" si="176"/>
        <v>0.25</v>
      </c>
      <c r="S1999" s="13">
        <v>4</v>
      </c>
    </row>
    <row r="2000" spans="1:19" ht="22.5" x14ac:dyDescent="0.25">
      <c r="A2000" s="32" t="s">
        <v>2045</v>
      </c>
      <c r="B2000" s="33" t="s">
        <v>2418</v>
      </c>
      <c r="C2000" s="32" t="s">
        <v>1</v>
      </c>
      <c r="D2000" s="32" t="s">
        <v>3202</v>
      </c>
      <c r="E2000" s="34">
        <f t="shared" si="172"/>
        <v>4</v>
      </c>
      <c r="F2000" s="35" t="s">
        <v>22</v>
      </c>
      <c r="G2000" s="34">
        <f t="shared" si="173"/>
        <v>16.79</v>
      </c>
      <c r="H2000" s="36">
        <f t="shared" si="174"/>
        <v>20.99</v>
      </c>
      <c r="I2000" s="36">
        <f t="shared" si="175"/>
        <v>83.96</v>
      </c>
      <c r="J2000" s="29" t="s">
        <v>3622</v>
      </c>
      <c r="K2000" s="37">
        <v>16.79</v>
      </c>
      <c r="M2000" s="38">
        <v>16.79</v>
      </c>
      <c r="N2000" s="39">
        <f t="shared" si="176"/>
        <v>0.25</v>
      </c>
      <c r="S2000" s="13">
        <v>4</v>
      </c>
    </row>
    <row r="2001" spans="1:19" x14ac:dyDescent="0.25">
      <c r="A2001" s="32" t="s">
        <v>2046</v>
      </c>
      <c r="B2001" s="33" t="s">
        <v>2878</v>
      </c>
      <c r="C2001" s="32" t="s">
        <v>2932</v>
      </c>
      <c r="D2001" s="32">
        <v>65410</v>
      </c>
      <c r="E2001" s="34">
        <f t="shared" si="172"/>
        <v>3</v>
      </c>
      <c r="F2001" s="35" t="s">
        <v>22</v>
      </c>
      <c r="G2001" s="34">
        <f t="shared" si="173"/>
        <v>1240.1199999999999</v>
      </c>
      <c r="H2001" s="36">
        <f t="shared" si="174"/>
        <v>1550.15</v>
      </c>
      <c r="I2001" s="36">
        <f t="shared" si="175"/>
        <v>4650.45</v>
      </c>
      <c r="J2001" s="29" t="s">
        <v>3622</v>
      </c>
      <c r="K2001" s="37">
        <v>1240.1199999999999</v>
      </c>
      <c r="M2001" s="38">
        <v>1240.1199999999999</v>
      </c>
      <c r="N2001" s="39">
        <f t="shared" si="176"/>
        <v>0.25</v>
      </c>
      <c r="S2001" s="13">
        <v>3</v>
      </c>
    </row>
    <row r="2002" spans="1:19" x14ac:dyDescent="0.25">
      <c r="A2002" s="32" t="s">
        <v>2047</v>
      </c>
      <c r="B2002" s="33" t="s">
        <v>2691</v>
      </c>
      <c r="C2002" s="32" t="s">
        <v>2932</v>
      </c>
      <c r="D2002" s="32">
        <v>65458</v>
      </c>
      <c r="E2002" s="34">
        <f t="shared" si="172"/>
        <v>1</v>
      </c>
      <c r="F2002" s="35" t="s">
        <v>22</v>
      </c>
      <c r="G2002" s="34">
        <f t="shared" si="173"/>
        <v>287.11</v>
      </c>
      <c r="H2002" s="36">
        <f t="shared" si="174"/>
        <v>358.89</v>
      </c>
      <c r="I2002" s="36">
        <f t="shared" si="175"/>
        <v>358.89</v>
      </c>
      <c r="J2002" s="29" t="s">
        <v>3622</v>
      </c>
      <c r="K2002" s="37">
        <v>287.11</v>
      </c>
      <c r="M2002" s="38">
        <v>287.11</v>
      </c>
      <c r="N2002" s="39">
        <f t="shared" si="176"/>
        <v>0.25</v>
      </c>
      <c r="S2002" s="13">
        <v>1</v>
      </c>
    </row>
    <row r="2003" spans="1:19" ht="22.5" x14ac:dyDescent="0.25">
      <c r="A2003" s="32" t="s">
        <v>2048</v>
      </c>
      <c r="B2003" s="33" t="s">
        <v>2879</v>
      </c>
      <c r="C2003" s="32" t="s">
        <v>2931</v>
      </c>
      <c r="D2003" s="32" t="s">
        <v>3606</v>
      </c>
      <c r="E2003" s="34">
        <f t="shared" si="172"/>
        <v>1</v>
      </c>
      <c r="F2003" s="35" t="s">
        <v>22</v>
      </c>
      <c r="G2003" s="34">
        <f t="shared" si="173"/>
        <v>5303.06</v>
      </c>
      <c r="H2003" s="36">
        <f t="shared" si="174"/>
        <v>6628.83</v>
      </c>
      <c r="I2003" s="36">
        <f t="shared" si="175"/>
        <v>6628.83</v>
      </c>
      <c r="J2003" s="29" t="s">
        <v>3622</v>
      </c>
      <c r="K2003" s="37">
        <v>5303.06</v>
      </c>
      <c r="M2003" s="38">
        <v>5303.06</v>
      </c>
      <c r="N2003" s="39">
        <f t="shared" si="176"/>
        <v>0.25</v>
      </c>
      <c r="S2003" s="13">
        <v>1</v>
      </c>
    </row>
    <row r="2004" spans="1:19" ht="22.5" x14ac:dyDescent="0.25">
      <c r="A2004" s="32" t="s">
        <v>2049</v>
      </c>
      <c r="B2004" s="33" t="s">
        <v>2769</v>
      </c>
      <c r="C2004" s="32" t="s">
        <v>1</v>
      </c>
      <c r="D2004" s="32">
        <v>101900</v>
      </c>
      <c r="E2004" s="34">
        <f t="shared" si="172"/>
        <v>1</v>
      </c>
      <c r="F2004" s="35" t="s">
        <v>22</v>
      </c>
      <c r="G2004" s="34">
        <f t="shared" si="173"/>
        <v>5658.38</v>
      </c>
      <c r="H2004" s="36">
        <f t="shared" si="174"/>
        <v>7072.98</v>
      </c>
      <c r="I2004" s="36">
        <f t="shared" si="175"/>
        <v>7072.98</v>
      </c>
      <c r="J2004" s="29" t="s">
        <v>3622</v>
      </c>
      <c r="K2004" s="37">
        <v>5658.38</v>
      </c>
      <c r="M2004" s="38">
        <v>5658.38</v>
      </c>
      <c r="N2004" s="39">
        <f t="shared" si="176"/>
        <v>0.25</v>
      </c>
      <c r="S2004" s="13">
        <v>1</v>
      </c>
    </row>
    <row r="2005" spans="1:19" x14ac:dyDescent="0.25">
      <c r="A2005" s="32" t="s">
        <v>2050</v>
      </c>
      <c r="B2005" s="33" t="s">
        <v>2880</v>
      </c>
      <c r="C2005" s="32" t="s">
        <v>2931</v>
      </c>
      <c r="D2005" s="32" t="s">
        <v>3607</v>
      </c>
      <c r="E2005" s="34">
        <f t="shared" si="172"/>
        <v>2</v>
      </c>
      <c r="F2005" s="35" t="s">
        <v>22</v>
      </c>
      <c r="G2005" s="34">
        <f t="shared" si="173"/>
        <v>631.73</v>
      </c>
      <c r="H2005" s="36">
        <f t="shared" si="174"/>
        <v>789.66</v>
      </c>
      <c r="I2005" s="36">
        <f t="shared" si="175"/>
        <v>1579.32</v>
      </c>
      <c r="J2005" s="29" t="s">
        <v>3622</v>
      </c>
      <c r="K2005" s="37">
        <v>631.73</v>
      </c>
      <c r="M2005" s="38">
        <v>631.73</v>
      </c>
      <c r="N2005" s="39">
        <f t="shared" si="176"/>
        <v>0.25</v>
      </c>
      <c r="S2005" s="13">
        <v>2</v>
      </c>
    </row>
    <row r="2006" spans="1:19" x14ac:dyDescent="0.25">
      <c r="A2006" s="32" t="s">
        <v>2051</v>
      </c>
      <c r="B2006" s="33" t="s">
        <v>2881</v>
      </c>
      <c r="C2006" s="32" t="s">
        <v>2931</v>
      </c>
      <c r="D2006" s="32" t="s">
        <v>3608</v>
      </c>
      <c r="E2006" s="34">
        <f t="shared" si="172"/>
        <v>3</v>
      </c>
      <c r="F2006" s="35" t="s">
        <v>22</v>
      </c>
      <c r="G2006" s="34">
        <f t="shared" si="173"/>
        <v>249.23</v>
      </c>
      <c r="H2006" s="36">
        <f t="shared" si="174"/>
        <v>311.54000000000002</v>
      </c>
      <c r="I2006" s="36">
        <f t="shared" si="175"/>
        <v>934.62</v>
      </c>
      <c r="J2006" s="29" t="s">
        <v>3622</v>
      </c>
      <c r="K2006" s="37">
        <v>249.23</v>
      </c>
      <c r="M2006" s="38">
        <v>249.23</v>
      </c>
      <c r="N2006" s="39">
        <f t="shared" si="176"/>
        <v>0.25</v>
      </c>
      <c r="S2006" s="13">
        <v>3</v>
      </c>
    </row>
    <row r="2007" spans="1:19" ht="22.5" x14ac:dyDescent="0.25">
      <c r="A2007" s="32" t="s">
        <v>2052</v>
      </c>
      <c r="B2007" s="33" t="s">
        <v>2439</v>
      </c>
      <c r="C2007" s="32" t="s">
        <v>1</v>
      </c>
      <c r="D2007" s="32">
        <v>101898</v>
      </c>
      <c r="E2007" s="34">
        <f t="shared" si="172"/>
        <v>1</v>
      </c>
      <c r="F2007" s="35" t="s">
        <v>22</v>
      </c>
      <c r="G2007" s="34">
        <f t="shared" si="173"/>
        <v>1695.94</v>
      </c>
      <c r="H2007" s="36">
        <f t="shared" si="174"/>
        <v>2119.9299999999998</v>
      </c>
      <c r="I2007" s="36">
        <f t="shared" si="175"/>
        <v>2119.9299999999998</v>
      </c>
      <c r="J2007" s="29" t="s">
        <v>3622</v>
      </c>
      <c r="K2007" s="37">
        <v>1695.94</v>
      </c>
      <c r="M2007" s="38">
        <v>1695.94</v>
      </c>
      <c r="N2007" s="39">
        <f t="shared" si="176"/>
        <v>0.25</v>
      </c>
      <c r="S2007" s="13">
        <v>1</v>
      </c>
    </row>
    <row r="2008" spans="1:19" x14ac:dyDescent="0.25">
      <c r="A2008" s="32" t="s">
        <v>2053</v>
      </c>
      <c r="B2008" s="33" t="s">
        <v>2882</v>
      </c>
      <c r="C2008" s="32" t="s">
        <v>2932</v>
      </c>
      <c r="D2008" s="32">
        <v>69060</v>
      </c>
      <c r="E2008" s="34">
        <f t="shared" si="172"/>
        <v>46</v>
      </c>
      <c r="F2008" s="35" t="s">
        <v>22</v>
      </c>
      <c r="G2008" s="34">
        <f t="shared" si="173"/>
        <v>4227.6099999999997</v>
      </c>
      <c r="H2008" s="36">
        <f t="shared" si="174"/>
        <v>5284.51</v>
      </c>
      <c r="I2008" s="36">
        <f t="shared" si="175"/>
        <v>243087.46</v>
      </c>
      <c r="J2008" s="29" t="s">
        <v>3622</v>
      </c>
      <c r="K2008" s="37">
        <v>4227.6099999999997</v>
      </c>
      <c r="M2008" s="38">
        <v>4227.6099999999997</v>
      </c>
      <c r="N2008" s="39">
        <f t="shared" si="176"/>
        <v>0.25</v>
      </c>
      <c r="S2008" s="13">
        <v>46</v>
      </c>
    </row>
    <row r="2009" spans="1:19" ht="22.5" x14ac:dyDescent="0.25">
      <c r="A2009" s="32" t="s">
        <v>2054</v>
      </c>
      <c r="B2009" s="33" t="s">
        <v>2883</v>
      </c>
      <c r="C2009" s="32" t="s">
        <v>1</v>
      </c>
      <c r="D2009" s="32">
        <v>1062</v>
      </c>
      <c r="E2009" s="34">
        <f t="shared" si="172"/>
        <v>2</v>
      </c>
      <c r="F2009" s="35" t="s">
        <v>22</v>
      </c>
      <c r="G2009" s="34">
        <f t="shared" si="173"/>
        <v>278.27</v>
      </c>
      <c r="H2009" s="36">
        <f t="shared" si="174"/>
        <v>347.84</v>
      </c>
      <c r="I2009" s="36">
        <f t="shared" si="175"/>
        <v>695.68</v>
      </c>
      <c r="J2009" s="29" t="s">
        <v>3622</v>
      </c>
      <c r="K2009" s="37">
        <v>278.27</v>
      </c>
      <c r="M2009" s="38">
        <v>278.27</v>
      </c>
      <c r="N2009" s="39">
        <f t="shared" si="176"/>
        <v>0.25</v>
      </c>
      <c r="S2009" s="13">
        <v>2</v>
      </c>
    </row>
    <row r="2010" spans="1:19" x14ac:dyDescent="0.25">
      <c r="A2010" s="42" t="s">
        <v>2055</v>
      </c>
      <c r="B2010" s="47" t="s">
        <v>2884</v>
      </c>
      <c r="C2010" s="42"/>
      <c r="D2010" s="42"/>
      <c r="E2010" s="44"/>
      <c r="F2010" s="45"/>
      <c r="G2010" s="44"/>
      <c r="H2010" s="46"/>
      <c r="I2010" s="46">
        <f>SUM(I2011:I2012)</f>
        <v>5848.5</v>
      </c>
      <c r="J2010" s="29"/>
      <c r="K2010" s="37"/>
      <c r="M2010" s="38"/>
      <c r="N2010" s="46">
        <v>5848.5</v>
      </c>
      <c r="P2010" s="31">
        <f>I2010-N2010</f>
        <v>0</v>
      </c>
    </row>
    <row r="2011" spans="1:19" x14ac:dyDescent="0.25">
      <c r="A2011" s="32" t="s">
        <v>2056</v>
      </c>
      <c r="B2011" s="33" t="s">
        <v>2885</v>
      </c>
      <c r="C2011" s="32" t="s">
        <v>2932</v>
      </c>
      <c r="D2011" s="32">
        <v>59565</v>
      </c>
      <c r="E2011" s="34">
        <f t="shared" si="172"/>
        <v>105</v>
      </c>
      <c r="F2011" s="35" t="s">
        <v>24</v>
      </c>
      <c r="G2011" s="34">
        <f t="shared" si="173"/>
        <v>22.45</v>
      </c>
      <c r="H2011" s="36">
        <f t="shared" si="174"/>
        <v>28.06</v>
      </c>
      <c r="I2011" s="36">
        <f t="shared" si="175"/>
        <v>2946.3</v>
      </c>
      <c r="J2011" s="29" t="s">
        <v>3622</v>
      </c>
      <c r="K2011" s="37">
        <v>22.45</v>
      </c>
      <c r="M2011" s="38">
        <v>22.45</v>
      </c>
      <c r="N2011" s="39">
        <f t="shared" si="176"/>
        <v>0.25</v>
      </c>
      <c r="S2011" s="13">
        <v>105</v>
      </c>
    </row>
    <row r="2012" spans="1:19" ht="22.5" x14ac:dyDescent="0.25">
      <c r="A2012" s="32" t="s">
        <v>2057</v>
      </c>
      <c r="B2012" s="33" t="s">
        <v>2886</v>
      </c>
      <c r="C2012" s="32" t="s">
        <v>1</v>
      </c>
      <c r="D2012" s="32" t="s">
        <v>3609</v>
      </c>
      <c r="E2012" s="34">
        <f t="shared" ref="E2012" si="177">S2012</f>
        <v>105</v>
      </c>
      <c r="F2012" s="35" t="s">
        <v>24</v>
      </c>
      <c r="G2012" s="34">
        <f t="shared" si="173"/>
        <v>22.11</v>
      </c>
      <c r="H2012" s="36">
        <f t="shared" si="174"/>
        <v>27.64</v>
      </c>
      <c r="I2012" s="36">
        <f t="shared" si="175"/>
        <v>2902.2</v>
      </c>
      <c r="J2012" s="29" t="s">
        <v>3622</v>
      </c>
      <c r="K2012" s="37">
        <v>22.11</v>
      </c>
      <c r="M2012" s="38">
        <v>22.11</v>
      </c>
      <c r="N2012" s="39">
        <f t="shared" si="176"/>
        <v>0.25</v>
      </c>
      <c r="S2012" s="13">
        <v>105</v>
      </c>
    </row>
    <row r="2013" spans="1:19" x14ac:dyDescent="0.25">
      <c r="A2013" s="24" t="s">
        <v>2058</v>
      </c>
      <c r="B2013" s="51" t="s">
        <v>2786</v>
      </c>
      <c r="C2013" s="24"/>
      <c r="D2013" s="24"/>
      <c r="E2013" s="26"/>
      <c r="F2013" s="27"/>
      <c r="G2013" s="26"/>
      <c r="H2013" s="28"/>
      <c r="I2013" s="28">
        <f>I2014+I2017+I2035+I2060+I2065+I2068+I2070+I2072+I2074+I2076+I2078+I2088+I2098</f>
        <v>1380834.5399999998</v>
      </c>
      <c r="J2013" s="29"/>
      <c r="K2013" s="37"/>
      <c r="M2013" s="38"/>
      <c r="N2013" s="39"/>
      <c r="O2013" s="28">
        <v>1380834.54</v>
      </c>
      <c r="P2013" s="31">
        <f>I2013-O2013</f>
        <v>0</v>
      </c>
    </row>
    <row r="2014" spans="1:19" x14ac:dyDescent="0.25">
      <c r="A2014" s="42" t="s">
        <v>2059</v>
      </c>
      <c r="B2014" s="47" t="s">
        <v>2887</v>
      </c>
      <c r="C2014" s="42"/>
      <c r="D2014" s="42"/>
      <c r="E2014" s="44"/>
      <c r="F2014" s="45"/>
      <c r="G2014" s="44"/>
      <c r="H2014" s="46"/>
      <c r="I2014" s="46">
        <f>SUM(I2015:I2016)</f>
        <v>15970.34</v>
      </c>
      <c r="J2014" s="29"/>
      <c r="K2014" s="37"/>
      <c r="M2014" s="38"/>
      <c r="N2014" s="46">
        <v>15970.34</v>
      </c>
      <c r="P2014" s="31">
        <f>I2014-N2014</f>
        <v>0</v>
      </c>
    </row>
    <row r="2015" spans="1:19" ht="22.5" x14ac:dyDescent="0.25">
      <c r="A2015" s="32" t="s">
        <v>2060</v>
      </c>
      <c r="B2015" s="33" t="s">
        <v>2888</v>
      </c>
      <c r="C2015" s="32" t="s">
        <v>1</v>
      </c>
      <c r="D2015" s="32">
        <v>104658</v>
      </c>
      <c r="E2015" s="34">
        <f t="shared" ref="E2015:E2016" si="178">S2015</f>
        <v>70</v>
      </c>
      <c r="F2015" s="35" t="s">
        <v>18</v>
      </c>
      <c r="G2015" s="34">
        <f t="shared" ref="G2015:G2016" si="179">ROUND(K2015*(100%-I$7),2)</f>
        <v>160.47999999999999</v>
      </c>
      <c r="H2015" s="36">
        <f t="shared" ref="H2015:H2016" si="180">ROUND(G2015*(1+I$5),2)</f>
        <v>200.6</v>
      </c>
      <c r="I2015" s="36">
        <f t="shared" ref="I2015:I2016" si="181">ROUND(E2015*H2015,2)</f>
        <v>14042</v>
      </c>
      <c r="J2015" s="29" t="s">
        <v>3622</v>
      </c>
      <c r="K2015" s="37">
        <v>160.47999999999999</v>
      </c>
      <c r="M2015" s="38">
        <v>160.47999999999999</v>
      </c>
      <c r="N2015" s="39">
        <f t="shared" si="176"/>
        <v>0.25</v>
      </c>
      <c r="S2015" s="13">
        <v>70</v>
      </c>
    </row>
    <row r="2016" spans="1:19" ht="22.5" x14ac:dyDescent="0.25">
      <c r="A2016" s="32" t="s">
        <v>2061</v>
      </c>
      <c r="B2016" s="33" t="s">
        <v>2889</v>
      </c>
      <c r="C2016" s="32" t="s">
        <v>1</v>
      </c>
      <c r="D2016" s="32">
        <v>101094</v>
      </c>
      <c r="E2016" s="34">
        <f t="shared" si="178"/>
        <v>9</v>
      </c>
      <c r="F2016" s="35" t="s">
        <v>24</v>
      </c>
      <c r="G2016" s="34">
        <f t="shared" si="179"/>
        <v>171.41</v>
      </c>
      <c r="H2016" s="36">
        <f t="shared" si="180"/>
        <v>214.26</v>
      </c>
      <c r="I2016" s="36">
        <f t="shared" si="181"/>
        <v>1928.34</v>
      </c>
      <c r="J2016" s="29" t="s">
        <v>3622</v>
      </c>
      <c r="K2016" s="37">
        <v>171.41</v>
      </c>
      <c r="M2016" s="38">
        <v>171.41</v>
      </c>
      <c r="N2016" s="39">
        <f t="shared" si="176"/>
        <v>0.25</v>
      </c>
      <c r="S2016" s="13">
        <v>9</v>
      </c>
    </row>
    <row r="2017" spans="1:19" x14ac:dyDescent="0.25">
      <c r="A2017" s="42" t="s">
        <v>3620</v>
      </c>
      <c r="B2017" s="47" t="s">
        <v>2890</v>
      </c>
      <c r="C2017" s="42"/>
      <c r="D2017" s="42"/>
      <c r="E2017" s="44"/>
      <c r="F2017" s="45"/>
      <c r="G2017" s="44"/>
      <c r="H2017" s="46"/>
      <c r="I2017" s="46">
        <f>I2018+I2020+I2022+I2033</f>
        <v>263652.53999999998</v>
      </c>
      <c r="J2017" s="29"/>
      <c r="K2017" s="37"/>
      <c r="M2017" s="38"/>
      <c r="N2017" s="46">
        <v>263652.53999999998</v>
      </c>
      <c r="P2017" s="31">
        <f>I2017-N2017</f>
        <v>0</v>
      </c>
    </row>
    <row r="2018" spans="1:19" x14ac:dyDescent="0.25">
      <c r="A2018" s="52" t="s">
        <v>3621</v>
      </c>
      <c r="B2018" s="53" t="s">
        <v>2891</v>
      </c>
      <c r="C2018" s="52"/>
      <c r="D2018" s="52"/>
      <c r="E2018" s="54"/>
      <c r="F2018" s="55"/>
      <c r="G2018" s="54"/>
      <c r="H2018" s="56"/>
      <c r="I2018" s="56">
        <f>I2019</f>
        <v>149186.51999999999</v>
      </c>
      <c r="J2018" s="29"/>
      <c r="K2018" s="37"/>
      <c r="M2018" s="38"/>
      <c r="N2018" s="39"/>
      <c r="P2018" s="56">
        <v>149186.51999999999</v>
      </c>
      <c r="Q2018" s="31">
        <f>I2018-P2018</f>
        <v>0</v>
      </c>
    </row>
    <row r="2019" spans="1:19" ht="33.75" x14ac:dyDescent="0.25">
      <c r="A2019" s="32" t="s">
        <v>2062</v>
      </c>
      <c r="B2019" s="33" t="s">
        <v>2655</v>
      </c>
      <c r="C2019" s="32" t="s">
        <v>1</v>
      </c>
      <c r="D2019" s="32" t="s">
        <v>3434</v>
      </c>
      <c r="E2019" s="34">
        <f t="shared" ref="E2019" si="182">S2019</f>
        <v>238.5</v>
      </c>
      <c r="F2019" s="35" t="s">
        <v>24</v>
      </c>
      <c r="G2019" s="34">
        <f t="shared" ref="G2019" si="183">ROUND(K2019*(100%-I$7),2)</f>
        <v>535.54999999999995</v>
      </c>
      <c r="H2019" s="57">
        <f>ROUND(G2019*(1+I$6),2)</f>
        <v>625.52</v>
      </c>
      <c r="I2019" s="36">
        <f t="shared" ref="I2019" si="184">ROUND(E2019*H2019,2)</f>
        <v>149186.51999999999</v>
      </c>
      <c r="J2019" s="29" t="s">
        <v>3619</v>
      </c>
      <c r="K2019" s="37">
        <v>535.54999999999995</v>
      </c>
      <c r="M2019" s="38">
        <v>535.54999999999995</v>
      </c>
      <c r="N2019" s="39">
        <f t="shared" si="176"/>
        <v>0.16799999999999993</v>
      </c>
      <c r="S2019" s="13">
        <v>238.5</v>
      </c>
    </row>
    <row r="2020" spans="1:19" x14ac:dyDescent="0.25">
      <c r="A2020" s="52" t="s">
        <v>2063</v>
      </c>
      <c r="B2020" s="53" t="s">
        <v>2892</v>
      </c>
      <c r="C2020" s="52"/>
      <c r="D2020" s="52"/>
      <c r="E2020" s="54"/>
      <c r="F2020" s="55"/>
      <c r="G2020" s="54"/>
      <c r="H2020" s="56"/>
      <c r="I2020" s="56">
        <f>I2021</f>
        <v>46408.51</v>
      </c>
      <c r="J2020" s="29"/>
      <c r="K2020" s="37"/>
      <c r="M2020" s="38"/>
      <c r="N2020" s="39"/>
      <c r="P2020" s="56">
        <v>46408.51</v>
      </c>
      <c r="Q2020" s="31">
        <f>I2020-P2020</f>
        <v>0</v>
      </c>
    </row>
    <row r="2021" spans="1:19" ht="33.75" x14ac:dyDescent="0.25">
      <c r="A2021" s="32" t="s">
        <v>2064</v>
      </c>
      <c r="B2021" s="33" t="s">
        <v>2893</v>
      </c>
      <c r="C2021" s="32" t="s">
        <v>2</v>
      </c>
      <c r="D2021" s="32" t="s">
        <v>3610</v>
      </c>
      <c r="E2021" s="34">
        <f t="shared" ref="E2021" si="185">S2021</f>
        <v>79.7</v>
      </c>
      <c r="F2021" s="35" t="s">
        <v>24</v>
      </c>
      <c r="G2021" s="34">
        <f t="shared" ref="G2021" si="186">ROUND(K2021*(100%-I$7),2)</f>
        <v>498.54</v>
      </c>
      <c r="H2021" s="57">
        <f>ROUND(G2021*(1+I$6),2)</f>
        <v>582.29</v>
      </c>
      <c r="I2021" s="36">
        <f t="shared" ref="I2021" si="187">ROUND(E2021*H2021,2)</f>
        <v>46408.51</v>
      </c>
      <c r="J2021" s="29" t="s">
        <v>3619</v>
      </c>
      <c r="K2021" s="37">
        <v>498.54</v>
      </c>
      <c r="M2021" s="38">
        <v>498.54</v>
      </c>
      <c r="N2021" s="39">
        <f t="shared" si="176"/>
        <v>0.16799999999999993</v>
      </c>
      <c r="S2021" s="13">
        <v>79.7</v>
      </c>
    </row>
    <row r="2022" spans="1:19" x14ac:dyDescent="0.25">
      <c r="A2022" s="52" t="s">
        <v>2065</v>
      </c>
      <c r="B2022" s="53" t="s">
        <v>2894</v>
      </c>
      <c r="C2022" s="52"/>
      <c r="D2022" s="52"/>
      <c r="E2022" s="54"/>
      <c r="F2022" s="55"/>
      <c r="G2022" s="54"/>
      <c r="H2022" s="56"/>
      <c r="I2022" s="56">
        <f>SUM(I2023:I2032)</f>
        <v>49791.27</v>
      </c>
      <c r="J2022" s="29"/>
      <c r="K2022" s="37"/>
      <c r="M2022" s="38"/>
      <c r="N2022" s="39"/>
      <c r="P2022" s="56">
        <v>49791.27</v>
      </c>
      <c r="Q2022" s="31">
        <f>I2022-P2022</f>
        <v>0</v>
      </c>
    </row>
    <row r="2023" spans="1:19" ht="22.5" x14ac:dyDescent="0.25">
      <c r="A2023" s="32" t="s">
        <v>2066</v>
      </c>
      <c r="B2023" s="33" t="s">
        <v>2178</v>
      </c>
      <c r="C2023" s="32" t="s">
        <v>1</v>
      </c>
      <c r="D2023" s="32">
        <v>101616</v>
      </c>
      <c r="E2023" s="34">
        <f t="shared" ref="E2023:E2034" si="188">S2023</f>
        <v>35.04</v>
      </c>
      <c r="F2023" s="35" t="s">
        <v>18</v>
      </c>
      <c r="G2023" s="34">
        <f t="shared" ref="G2023:G2034" si="189">ROUND(K2023*(100%-I$7),2)</f>
        <v>6.93</v>
      </c>
      <c r="H2023" s="36">
        <f t="shared" ref="H2023:H2034" si="190">ROUND(G2023*(1+I$5),2)</f>
        <v>8.66</v>
      </c>
      <c r="I2023" s="36">
        <f t="shared" ref="I2023:I2034" si="191">ROUND(E2023*H2023,2)</f>
        <v>303.45</v>
      </c>
      <c r="J2023" s="29" t="s">
        <v>3622</v>
      </c>
      <c r="K2023" s="37">
        <v>6.93</v>
      </c>
      <c r="M2023" s="38">
        <v>6.93</v>
      </c>
      <c r="N2023" s="39">
        <f t="shared" si="176"/>
        <v>0.25</v>
      </c>
      <c r="S2023" s="13">
        <v>35.04</v>
      </c>
    </row>
    <row r="2024" spans="1:19" ht="22.5" x14ac:dyDescent="0.25">
      <c r="A2024" s="32" t="s">
        <v>2067</v>
      </c>
      <c r="B2024" s="33" t="s">
        <v>2895</v>
      </c>
      <c r="C2024" s="32" t="s">
        <v>1</v>
      </c>
      <c r="D2024" s="32">
        <v>96621</v>
      </c>
      <c r="E2024" s="34">
        <f t="shared" si="188"/>
        <v>1.75</v>
      </c>
      <c r="F2024" s="35" t="s">
        <v>19</v>
      </c>
      <c r="G2024" s="34">
        <f t="shared" si="189"/>
        <v>273.45999999999998</v>
      </c>
      <c r="H2024" s="36">
        <f t="shared" si="190"/>
        <v>341.83</v>
      </c>
      <c r="I2024" s="36">
        <f t="shared" si="191"/>
        <v>598.20000000000005</v>
      </c>
      <c r="J2024" s="29" t="s">
        <v>3622</v>
      </c>
      <c r="K2024" s="37">
        <v>273.45999999999998</v>
      </c>
      <c r="M2024" s="38">
        <v>273.45999999999998</v>
      </c>
      <c r="N2024" s="39">
        <f t="shared" si="176"/>
        <v>0.25</v>
      </c>
      <c r="S2024" s="13">
        <v>1.75</v>
      </c>
    </row>
    <row r="2025" spans="1:19" ht="22.5" x14ac:dyDescent="0.25">
      <c r="A2025" s="32" t="s">
        <v>2068</v>
      </c>
      <c r="B2025" s="33" t="s">
        <v>2896</v>
      </c>
      <c r="C2025" s="32" t="s">
        <v>1</v>
      </c>
      <c r="D2025" s="32">
        <v>94964</v>
      </c>
      <c r="E2025" s="34">
        <f t="shared" si="188"/>
        <v>15.77</v>
      </c>
      <c r="F2025" s="35" t="s">
        <v>19</v>
      </c>
      <c r="G2025" s="34">
        <f t="shared" si="189"/>
        <v>522.92999999999995</v>
      </c>
      <c r="H2025" s="36">
        <f t="shared" si="190"/>
        <v>653.66</v>
      </c>
      <c r="I2025" s="36">
        <f t="shared" si="191"/>
        <v>10308.219999999999</v>
      </c>
      <c r="J2025" s="29" t="s">
        <v>3622</v>
      </c>
      <c r="K2025" s="37">
        <v>522.92999999999995</v>
      </c>
      <c r="M2025" s="38">
        <v>522.92999999999995</v>
      </c>
      <c r="N2025" s="39">
        <f t="shared" si="176"/>
        <v>0.25</v>
      </c>
      <c r="S2025" s="13">
        <v>15.77</v>
      </c>
    </row>
    <row r="2026" spans="1:19" ht="22.5" x14ac:dyDescent="0.25">
      <c r="A2026" s="32" t="s">
        <v>2069</v>
      </c>
      <c r="B2026" s="33" t="s">
        <v>2897</v>
      </c>
      <c r="C2026" s="32" t="s">
        <v>1</v>
      </c>
      <c r="D2026" s="32">
        <v>104929</v>
      </c>
      <c r="E2026" s="34">
        <f t="shared" si="188"/>
        <v>55.8</v>
      </c>
      <c r="F2026" s="35" t="s">
        <v>18</v>
      </c>
      <c r="G2026" s="34">
        <f t="shared" si="189"/>
        <v>97.14</v>
      </c>
      <c r="H2026" s="36">
        <f t="shared" si="190"/>
        <v>121.43</v>
      </c>
      <c r="I2026" s="36">
        <f t="shared" si="191"/>
        <v>6775.79</v>
      </c>
      <c r="J2026" s="29" t="s">
        <v>3622</v>
      </c>
      <c r="K2026" s="37">
        <v>97.14</v>
      </c>
      <c r="M2026" s="38">
        <v>97.14</v>
      </c>
      <c r="N2026" s="39">
        <f t="shared" si="176"/>
        <v>0.25</v>
      </c>
      <c r="S2026" s="13">
        <v>55.8</v>
      </c>
    </row>
    <row r="2027" spans="1:19" ht="22.5" x14ac:dyDescent="0.25">
      <c r="A2027" s="32" t="s">
        <v>2070</v>
      </c>
      <c r="B2027" s="33" t="s">
        <v>2193</v>
      </c>
      <c r="C2027" s="32" t="s">
        <v>1</v>
      </c>
      <c r="D2027" s="32" t="s">
        <v>2977</v>
      </c>
      <c r="E2027" s="34">
        <f t="shared" si="188"/>
        <v>291.39</v>
      </c>
      <c r="F2027" s="35" t="s">
        <v>23</v>
      </c>
      <c r="G2027" s="34">
        <f t="shared" si="189"/>
        <v>17.25</v>
      </c>
      <c r="H2027" s="36">
        <f t="shared" si="190"/>
        <v>21.56</v>
      </c>
      <c r="I2027" s="36">
        <f t="shared" si="191"/>
        <v>6282.37</v>
      </c>
      <c r="J2027" s="29" t="s">
        <v>3622</v>
      </c>
      <c r="K2027" s="37">
        <v>17.25</v>
      </c>
      <c r="M2027" s="38">
        <v>17.25</v>
      </c>
      <c r="N2027" s="39">
        <f t="shared" si="176"/>
        <v>0.25</v>
      </c>
      <c r="S2027" s="13">
        <v>291.39</v>
      </c>
    </row>
    <row r="2028" spans="1:19" ht="22.5" x14ac:dyDescent="0.25">
      <c r="A2028" s="32" t="s">
        <v>2071</v>
      </c>
      <c r="B2028" s="33" t="s">
        <v>2195</v>
      </c>
      <c r="C2028" s="32" t="s">
        <v>1</v>
      </c>
      <c r="D2028" s="32">
        <v>104918</v>
      </c>
      <c r="E2028" s="34">
        <f t="shared" si="188"/>
        <v>1035.49</v>
      </c>
      <c r="F2028" s="35" t="s">
        <v>23</v>
      </c>
      <c r="G2028" s="34">
        <f t="shared" si="189"/>
        <v>14.37</v>
      </c>
      <c r="H2028" s="36">
        <f t="shared" si="190"/>
        <v>17.96</v>
      </c>
      <c r="I2028" s="36">
        <f t="shared" si="191"/>
        <v>18597.400000000001</v>
      </c>
      <c r="J2028" s="29" t="s">
        <v>3622</v>
      </c>
      <c r="K2028" s="37">
        <v>14.37</v>
      </c>
      <c r="M2028" s="38">
        <v>14.37</v>
      </c>
      <c r="N2028" s="39">
        <f t="shared" si="176"/>
        <v>0.25</v>
      </c>
      <c r="S2028" s="13">
        <v>1035.49</v>
      </c>
    </row>
    <row r="2029" spans="1:19" ht="22.5" x14ac:dyDescent="0.25">
      <c r="A2029" s="32" t="s">
        <v>2072</v>
      </c>
      <c r="B2029" s="33" t="s">
        <v>2898</v>
      </c>
      <c r="C2029" s="32" t="s">
        <v>1</v>
      </c>
      <c r="D2029" s="32">
        <v>98547</v>
      </c>
      <c r="E2029" s="34">
        <f t="shared" si="188"/>
        <v>10.8</v>
      </c>
      <c r="F2029" s="35" t="s">
        <v>18</v>
      </c>
      <c r="G2029" s="34">
        <f t="shared" si="189"/>
        <v>202.1</v>
      </c>
      <c r="H2029" s="36">
        <f t="shared" si="190"/>
        <v>252.63</v>
      </c>
      <c r="I2029" s="36">
        <f t="shared" si="191"/>
        <v>2728.4</v>
      </c>
      <c r="J2029" s="29" t="s">
        <v>3622</v>
      </c>
      <c r="K2029" s="37">
        <v>202.1</v>
      </c>
      <c r="M2029" s="38">
        <v>202.1</v>
      </c>
      <c r="N2029" s="39">
        <f t="shared" si="176"/>
        <v>0.25</v>
      </c>
      <c r="S2029" s="13">
        <v>10.8</v>
      </c>
    </row>
    <row r="2030" spans="1:19" ht="33.75" x14ac:dyDescent="0.25">
      <c r="A2030" s="32" t="s">
        <v>2073</v>
      </c>
      <c r="B2030" s="33" t="s">
        <v>2899</v>
      </c>
      <c r="C2030" s="32" t="s">
        <v>1</v>
      </c>
      <c r="D2030" s="32" t="s">
        <v>3611</v>
      </c>
      <c r="E2030" s="34">
        <f t="shared" si="188"/>
        <v>35.04</v>
      </c>
      <c r="F2030" s="35" t="s">
        <v>18</v>
      </c>
      <c r="G2030" s="34">
        <f t="shared" si="189"/>
        <v>8.7899999999999991</v>
      </c>
      <c r="H2030" s="36">
        <f t="shared" si="190"/>
        <v>10.99</v>
      </c>
      <c r="I2030" s="36">
        <f t="shared" si="191"/>
        <v>385.09</v>
      </c>
      <c r="J2030" s="29" t="s">
        <v>3622</v>
      </c>
      <c r="K2030" s="37">
        <v>8.7899999999999991</v>
      </c>
      <c r="M2030" s="38">
        <v>8.7899999999999991</v>
      </c>
      <c r="N2030" s="39">
        <f t="shared" si="176"/>
        <v>0.25</v>
      </c>
      <c r="S2030" s="13">
        <v>35.04</v>
      </c>
    </row>
    <row r="2031" spans="1:19" ht="33.75" x14ac:dyDescent="0.25">
      <c r="A2031" s="32" t="s">
        <v>2074</v>
      </c>
      <c r="B2031" s="33" t="s">
        <v>2900</v>
      </c>
      <c r="C2031" s="32" t="s">
        <v>1</v>
      </c>
      <c r="D2031" s="32" t="s">
        <v>3612</v>
      </c>
      <c r="E2031" s="34">
        <f t="shared" si="188"/>
        <v>35.04</v>
      </c>
      <c r="F2031" s="35" t="s">
        <v>18</v>
      </c>
      <c r="G2031" s="34">
        <f t="shared" si="189"/>
        <v>58.23</v>
      </c>
      <c r="H2031" s="36">
        <f t="shared" si="190"/>
        <v>72.790000000000006</v>
      </c>
      <c r="I2031" s="36">
        <f t="shared" si="191"/>
        <v>2550.56</v>
      </c>
      <c r="J2031" s="29" t="s">
        <v>3622</v>
      </c>
      <c r="K2031" s="37">
        <v>58.23</v>
      </c>
      <c r="M2031" s="38">
        <v>58.23</v>
      </c>
      <c r="N2031" s="39">
        <f t="shared" si="176"/>
        <v>0.25</v>
      </c>
      <c r="S2031" s="13">
        <v>35.04</v>
      </c>
    </row>
    <row r="2032" spans="1:19" ht="22.5" x14ac:dyDescent="0.25">
      <c r="A2032" s="32" t="s">
        <v>2075</v>
      </c>
      <c r="B2032" s="33" t="s">
        <v>2901</v>
      </c>
      <c r="C2032" s="32" t="s">
        <v>1</v>
      </c>
      <c r="D2032" s="32">
        <v>102492</v>
      </c>
      <c r="E2032" s="34">
        <f t="shared" si="188"/>
        <v>35.04</v>
      </c>
      <c r="F2032" s="35" t="s">
        <v>18</v>
      </c>
      <c r="G2032" s="34">
        <f t="shared" si="189"/>
        <v>28.81</v>
      </c>
      <c r="H2032" s="36">
        <f t="shared" si="190"/>
        <v>36.01</v>
      </c>
      <c r="I2032" s="36">
        <f t="shared" si="191"/>
        <v>1261.79</v>
      </c>
      <c r="J2032" s="29" t="s">
        <v>3622</v>
      </c>
      <c r="K2032" s="37">
        <v>28.81</v>
      </c>
      <c r="M2032" s="38">
        <v>28.81</v>
      </c>
      <c r="N2032" s="39">
        <f t="shared" si="176"/>
        <v>0.25</v>
      </c>
      <c r="S2032" s="13">
        <v>35.04</v>
      </c>
    </row>
    <row r="2033" spans="1:19" x14ac:dyDescent="0.25">
      <c r="A2033" s="52" t="s">
        <v>2076</v>
      </c>
      <c r="B2033" s="53" t="s">
        <v>2902</v>
      </c>
      <c r="C2033" s="52"/>
      <c r="D2033" s="52"/>
      <c r="E2033" s="54"/>
      <c r="F2033" s="55"/>
      <c r="G2033" s="54"/>
      <c r="H2033" s="56"/>
      <c r="I2033" s="56">
        <f>I2034</f>
        <v>18266.240000000002</v>
      </c>
      <c r="J2033" s="29"/>
      <c r="K2033" s="37"/>
      <c r="M2033" s="38"/>
      <c r="N2033" s="39"/>
      <c r="P2033" s="56">
        <v>18266.240000000002</v>
      </c>
      <c r="Q2033" s="31">
        <f>I2033-P2033</f>
        <v>0</v>
      </c>
    </row>
    <row r="2034" spans="1:19" ht="22.5" x14ac:dyDescent="0.25">
      <c r="A2034" s="32" t="s">
        <v>2077</v>
      </c>
      <c r="B2034" s="33" t="s">
        <v>2903</v>
      </c>
      <c r="C2034" s="32" t="s">
        <v>4</v>
      </c>
      <c r="D2034" s="32" t="s">
        <v>3613</v>
      </c>
      <c r="E2034" s="34">
        <f t="shared" si="188"/>
        <v>16</v>
      </c>
      <c r="F2034" s="35" t="s">
        <v>22</v>
      </c>
      <c r="G2034" s="34">
        <f t="shared" si="189"/>
        <v>913.31</v>
      </c>
      <c r="H2034" s="36">
        <f t="shared" si="190"/>
        <v>1141.6400000000001</v>
      </c>
      <c r="I2034" s="36">
        <f t="shared" si="191"/>
        <v>18266.240000000002</v>
      </c>
      <c r="J2034" s="29" t="s">
        <v>3622</v>
      </c>
      <c r="K2034" s="37">
        <v>913.31</v>
      </c>
      <c r="M2034" s="38">
        <v>913.31</v>
      </c>
      <c r="N2034" s="39">
        <f t="shared" si="176"/>
        <v>0.25</v>
      </c>
      <c r="S2034" s="13">
        <v>16</v>
      </c>
    </row>
    <row r="2035" spans="1:19" x14ac:dyDescent="0.25">
      <c r="A2035" s="42" t="s">
        <v>2078</v>
      </c>
      <c r="B2035" s="47" t="s">
        <v>2904</v>
      </c>
      <c r="C2035" s="42"/>
      <c r="D2035" s="42"/>
      <c r="E2035" s="44"/>
      <c r="F2035" s="45"/>
      <c r="G2035" s="44"/>
      <c r="H2035" s="46"/>
      <c r="I2035" s="46">
        <f>I2036+I2038+I2044</f>
        <v>117007.44000000002</v>
      </c>
      <c r="J2035" s="29"/>
      <c r="K2035" s="37"/>
      <c r="M2035" s="38"/>
      <c r="N2035" s="46">
        <v>117007.44</v>
      </c>
      <c r="P2035" s="31">
        <f>I2035-N2035</f>
        <v>0</v>
      </c>
    </row>
    <row r="2036" spans="1:19" x14ac:dyDescent="0.25">
      <c r="A2036" s="52" t="s">
        <v>2079</v>
      </c>
      <c r="B2036" s="53" t="s">
        <v>2905</v>
      </c>
      <c r="C2036" s="52"/>
      <c r="D2036" s="52"/>
      <c r="E2036" s="54"/>
      <c r="F2036" s="55"/>
      <c r="G2036" s="54"/>
      <c r="H2036" s="56"/>
      <c r="I2036" s="56">
        <f>I2037</f>
        <v>21634.2</v>
      </c>
      <c r="J2036" s="29"/>
      <c r="K2036" s="37"/>
      <c r="M2036" s="38"/>
      <c r="N2036" s="39"/>
      <c r="P2036" s="56">
        <v>21634.2</v>
      </c>
      <c r="Q2036" s="31">
        <f>I2036-P2036</f>
        <v>0</v>
      </c>
    </row>
    <row r="2037" spans="1:19" ht="22.5" x14ac:dyDescent="0.25">
      <c r="A2037" s="32" t="s">
        <v>2080</v>
      </c>
      <c r="B2037" s="33" t="s">
        <v>2906</v>
      </c>
      <c r="C2037" s="32" t="s">
        <v>1</v>
      </c>
      <c r="D2037" s="32">
        <v>98511</v>
      </c>
      <c r="E2037" s="34">
        <f t="shared" ref="E2037" si="192">S2037</f>
        <v>105</v>
      </c>
      <c r="F2037" s="35" t="s">
        <v>22</v>
      </c>
      <c r="G2037" s="34">
        <f t="shared" ref="G2037" si="193">ROUND(K2037*(100%-I$7),2)</f>
        <v>164.83</v>
      </c>
      <c r="H2037" s="36">
        <f t="shared" ref="H2037" si="194">ROUND(G2037*(1+I$5),2)</f>
        <v>206.04</v>
      </c>
      <c r="I2037" s="36">
        <f t="shared" ref="I2037" si="195">ROUND(E2037*H2037,2)</f>
        <v>21634.2</v>
      </c>
      <c r="J2037" s="29" t="s">
        <v>3622</v>
      </c>
      <c r="K2037" s="37">
        <v>164.83</v>
      </c>
      <c r="M2037" s="38">
        <v>164.83</v>
      </c>
      <c r="N2037" s="39">
        <f t="shared" si="176"/>
        <v>0.25</v>
      </c>
      <c r="S2037" s="13">
        <v>105</v>
      </c>
    </row>
    <row r="2038" spans="1:19" x14ac:dyDescent="0.25">
      <c r="A2038" s="52" t="s">
        <v>2081</v>
      </c>
      <c r="B2038" s="53" t="s">
        <v>2907</v>
      </c>
      <c r="C2038" s="52"/>
      <c r="D2038" s="52"/>
      <c r="E2038" s="54"/>
      <c r="F2038" s="55"/>
      <c r="G2038" s="54"/>
      <c r="H2038" s="56"/>
      <c r="I2038" s="56">
        <f>SUM(I2039:I2043)</f>
        <v>6320.4400000000005</v>
      </c>
      <c r="J2038" s="29"/>
      <c r="K2038" s="37"/>
      <c r="M2038" s="38"/>
      <c r="N2038" s="39"/>
      <c r="P2038" s="56">
        <v>6320.44</v>
      </c>
      <c r="Q2038" s="31">
        <f>I2038-P2038</f>
        <v>0</v>
      </c>
    </row>
    <row r="2039" spans="1:19" ht="22.5" x14ac:dyDescent="0.25">
      <c r="A2039" s="32" t="s">
        <v>2082</v>
      </c>
      <c r="B2039" s="33" t="s">
        <v>2175</v>
      </c>
      <c r="C2039" s="32" t="s">
        <v>1</v>
      </c>
      <c r="D2039" s="32" t="s">
        <v>2959</v>
      </c>
      <c r="E2039" s="34">
        <f t="shared" ref="E2039:E2097" si="196">S2039</f>
        <v>13.44</v>
      </c>
      <c r="F2039" s="35" t="s">
        <v>19</v>
      </c>
      <c r="G2039" s="34">
        <f t="shared" ref="G2039:G2097" si="197">ROUND(K2039*(100%-I$7),2)</f>
        <v>100.91</v>
      </c>
      <c r="H2039" s="36">
        <f t="shared" ref="H2039:H2097" si="198">ROUND(G2039*(1+I$5),2)</f>
        <v>126.14</v>
      </c>
      <c r="I2039" s="36">
        <f t="shared" ref="I2039:I2097" si="199">ROUND(E2039*H2039,2)</f>
        <v>1695.32</v>
      </c>
      <c r="J2039" s="29" t="s">
        <v>3622</v>
      </c>
      <c r="K2039" s="37">
        <v>100.91</v>
      </c>
      <c r="M2039" s="38">
        <v>100.91</v>
      </c>
      <c r="N2039" s="39">
        <f t="shared" si="176"/>
        <v>0.25</v>
      </c>
      <c r="S2039" s="13">
        <v>13.44</v>
      </c>
    </row>
    <row r="2040" spans="1:19" ht="33.75" x14ac:dyDescent="0.25">
      <c r="A2040" s="32" t="s">
        <v>2083</v>
      </c>
      <c r="B2040" s="33" t="s">
        <v>2188</v>
      </c>
      <c r="C2040" s="32" t="s">
        <v>1</v>
      </c>
      <c r="D2040" s="32" t="s">
        <v>2972</v>
      </c>
      <c r="E2040" s="34">
        <f t="shared" si="196"/>
        <v>17.47</v>
      </c>
      <c r="F2040" s="35" t="s">
        <v>19</v>
      </c>
      <c r="G2040" s="34">
        <f t="shared" si="197"/>
        <v>7.25</v>
      </c>
      <c r="H2040" s="36">
        <f t="shared" si="198"/>
        <v>9.06</v>
      </c>
      <c r="I2040" s="36">
        <f t="shared" si="199"/>
        <v>158.28</v>
      </c>
      <c r="J2040" s="29" t="s">
        <v>3622</v>
      </c>
      <c r="K2040" s="37">
        <v>7.25</v>
      </c>
      <c r="M2040" s="38">
        <v>7.25</v>
      </c>
      <c r="N2040" s="39">
        <f t="shared" si="176"/>
        <v>0.25</v>
      </c>
      <c r="S2040" s="13">
        <v>17.47</v>
      </c>
    </row>
    <row r="2041" spans="1:19" ht="22.5" x14ac:dyDescent="0.25">
      <c r="A2041" s="32" t="s">
        <v>2084</v>
      </c>
      <c r="B2041" s="33" t="s">
        <v>2189</v>
      </c>
      <c r="C2041" s="32" t="s">
        <v>1</v>
      </c>
      <c r="D2041" s="32" t="s">
        <v>2973</v>
      </c>
      <c r="E2041" s="34">
        <f t="shared" si="196"/>
        <v>194.88</v>
      </c>
      <c r="F2041" s="35" t="s">
        <v>20</v>
      </c>
      <c r="G2041" s="34">
        <f t="shared" si="197"/>
        <v>2.58</v>
      </c>
      <c r="H2041" s="36">
        <f t="shared" si="198"/>
        <v>3.23</v>
      </c>
      <c r="I2041" s="36">
        <f t="shared" si="199"/>
        <v>629.46</v>
      </c>
      <c r="J2041" s="29" t="s">
        <v>3622</v>
      </c>
      <c r="K2041" s="37">
        <v>2.58</v>
      </c>
      <c r="M2041" s="38">
        <v>2.58</v>
      </c>
      <c r="N2041" s="39">
        <f t="shared" si="176"/>
        <v>0.252</v>
      </c>
      <c r="S2041" s="13">
        <v>194.88</v>
      </c>
    </row>
    <row r="2042" spans="1:19" ht="22.5" x14ac:dyDescent="0.25">
      <c r="A2042" s="32" t="s">
        <v>2085</v>
      </c>
      <c r="B2042" s="33" t="s">
        <v>2838</v>
      </c>
      <c r="C2042" s="32" t="s">
        <v>3</v>
      </c>
      <c r="D2042" s="32" t="s">
        <v>3598</v>
      </c>
      <c r="E2042" s="34">
        <f t="shared" si="196"/>
        <v>17.47</v>
      </c>
      <c r="F2042" s="35" t="s">
        <v>19</v>
      </c>
      <c r="G2042" s="34">
        <f t="shared" si="197"/>
        <v>21.95</v>
      </c>
      <c r="H2042" s="36">
        <f t="shared" si="198"/>
        <v>27.44</v>
      </c>
      <c r="I2042" s="36">
        <f t="shared" si="199"/>
        <v>479.38</v>
      </c>
      <c r="J2042" s="29" t="s">
        <v>3622</v>
      </c>
      <c r="K2042" s="37">
        <v>21.95</v>
      </c>
      <c r="M2042" s="38">
        <v>21.95</v>
      </c>
      <c r="N2042" s="39">
        <f t="shared" si="176"/>
        <v>0.25</v>
      </c>
      <c r="S2042" s="13">
        <v>17.47</v>
      </c>
    </row>
    <row r="2043" spans="1:19" ht="33.75" x14ac:dyDescent="0.25">
      <c r="A2043" s="32" t="s">
        <v>2086</v>
      </c>
      <c r="B2043" s="33" t="s">
        <v>2908</v>
      </c>
      <c r="C2043" s="32" t="s">
        <v>1</v>
      </c>
      <c r="D2043" s="32" t="s">
        <v>3614</v>
      </c>
      <c r="E2043" s="34">
        <f t="shared" si="196"/>
        <v>40</v>
      </c>
      <c r="F2043" s="35" t="s">
        <v>24</v>
      </c>
      <c r="G2043" s="34">
        <f t="shared" si="197"/>
        <v>67.16</v>
      </c>
      <c r="H2043" s="36">
        <f t="shared" si="198"/>
        <v>83.95</v>
      </c>
      <c r="I2043" s="36">
        <f t="shared" si="199"/>
        <v>3358</v>
      </c>
      <c r="J2043" s="29" t="s">
        <v>3622</v>
      </c>
      <c r="K2043" s="37">
        <v>67.16</v>
      </c>
      <c r="M2043" s="38">
        <v>67.16</v>
      </c>
      <c r="N2043" s="39">
        <f t="shared" si="176"/>
        <v>0.25</v>
      </c>
      <c r="S2043" s="13">
        <v>40</v>
      </c>
    </row>
    <row r="2044" spans="1:19" x14ac:dyDescent="0.25">
      <c r="A2044" s="52" t="s">
        <v>2087</v>
      </c>
      <c r="B2044" s="53" t="s">
        <v>2909</v>
      </c>
      <c r="C2044" s="52"/>
      <c r="D2044" s="52"/>
      <c r="E2044" s="54"/>
      <c r="F2044" s="55"/>
      <c r="G2044" s="54"/>
      <c r="H2044" s="56"/>
      <c r="I2044" s="56">
        <f>SUM(I2045:I2059)</f>
        <v>89052.800000000017</v>
      </c>
      <c r="J2044" s="29"/>
      <c r="K2044" s="37"/>
      <c r="M2044" s="38"/>
      <c r="N2044" s="39"/>
      <c r="P2044" s="56">
        <v>89052.800000000003</v>
      </c>
      <c r="Q2044" s="31">
        <f>I2044-P2044</f>
        <v>0</v>
      </c>
    </row>
    <row r="2045" spans="1:19" ht="22.5" x14ac:dyDescent="0.25">
      <c r="A2045" s="32" t="s">
        <v>2088</v>
      </c>
      <c r="B2045" s="33" t="s">
        <v>2178</v>
      </c>
      <c r="C2045" s="32" t="s">
        <v>1</v>
      </c>
      <c r="D2045" s="32">
        <v>101616</v>
      </c>
      <c r="E2045" s="34">
        <f t="shared" si="196"/>
        <v>7.77</v>
      </c>
      <c r="F2045" s="35" t="s">
        <v>18</v>
      </c>
      <c r="G2045" s="34">
        <f t="shared" si="197"/>
        <v>6.93</v>
      </c>
      <c r="H2045" s="36">
        <f t="shared" si="198"/>
        <v>8.66</v>
      </c>
      <c r="I2045" s="36">
        <f t="shared" si="199"/>
        <v>67.290000000000006</v>
      </c>
      <c r="J2045" s="29" t="s">
        <v>3622</v>
      </c>
      <c r="K2045" s="37">
        <v>6.93</v>
      </c>
      <c r="M2045" s="38">
        <v>6.93</v>
      </c>
      <c r="N2045" s="39">
        <f t="shared" si="176"/>
        <v>0.25</v>
      </c>
      <c r="S2045" s="13">
        <v>7.77</v>
      </c>
    </row>
    <row r="2046" spans="1:19" ht="22.5" x14ac:dyDescent="0.25">
      <c r="A2046" s="32" t="s">
        <v>2089</v>
      </c>
      <c r="B2046" s="33" t="s">
        <v>2895</v>
      </c>
      <c r="C2046" s="32" t="s">
        <v>1</v>
      </c>
      <c r="D2046" s="32">
        <v>96621</v>
      </c>
      <c r="E2046" s="34">
        <f t="shared" si="196"/>
        <v>0.39</v>
      </c>
      <c r="F2046" s="35" t="s">
        <v>19</v>
      </c>
      <c r="G2046" s="34">
        <f t="shared" si="197"/>
        <v>273.45999999999998</v>
      </c>
      <c r="H2046" s="36">
        <f t="shared" si="198"/>
        <v>341.83</v>
      </c>
      <c r="I2046" s="36">
        <f t="shared" si="199"/>
        <v>133.31</v>
      </c>
      <c r="J2046" s="29" t="s">
        <v>3622</v>
      </c>
      <c r="K2046" s="37">
        <v>273.45999999999998</v>
      </c>
      <c r="M2046" s="38">
        <v>273.45999999999998</v>
      </c>
      <c r="N2046" s="39">
        <f t="shared" si="176"/>
        <v>0.25</v>
      </c>
      <c r="S2046" s="13">
        <v>0.39</v>
      </c>
    </row>
    <row r="2047" spans="1:19" ht="22.5" x14ac:dyDescent="0.25">
      <c r="A2047" s="32" t="s">
        <v>2090</v>
      </c>
      <c r="B2047" s="33" t="s">
        <v>2896</v>
      </c>
      <c r="C2047" s="32" t="s">
        <v>1</v>
      </c>
      <c r="D2047" s="32">
        <v>94964</v>
      </c>
      <c r="E2047" s="34">
        <f t="shared" si="196"/>
        <v>7.77</v>
      </c>
      <c r="F2047" s="35" t="s">
        <v>19</v>
      </c>
      <c r="G2047" s="34">
        <f t="shared" si="197"/>
        <v>522.92999999999995</v>
      </c>
      <c r="H2047" s="36">
        <f t="shared" si="198"/>
        <v>653.66</v>
      </c>
      <c r="I2047" s="36">
        <f t="shared" si="199"/>
        <v>5078.9399999999996</v>
      </c>
      <c r="J2047" s="29" t="s">
        <v>3622</v>
      </c>
      <c r="K2047" s="37">
        <v>522.92999999999995</v>
      </c>
      <c r="M2047" s="38">
        <v>522.92999999999995</v>
      </c>
      <c r="N2047" s="39">
        <f t="shared" si="176"/>
        <v>0.25</v>
      </c>
      <c r="S2047" s="13">
        <v>7.77</v>
      </c>
    </row>
    <row r="2048" spans="1:19" ht="22.5" x14ac:dyDescent="0.25">
      <c r="A2048" s="32" t="s">
        <v>2091</v>
      </c>
      <c r="B2048" s="33" t="s">
        <v>2897</v>
      </c>
      <c r="C2048" s="32" t="s">
        <v>1</v>
      </c>
      <c r="D2048" s="32">
        <v>104929</v>
      </c>
      <c r="E2048" s="34">
        <f t="shared" si="196"/>
        <v>62.17</v>
      </c>
      <c r="F2048" s="35" t="s">
        <v>18</v>
      </c>
      <c r="G2048" s="34">
        <f t="shared" si="197"/>
        <v>97.14</v>
      </c>
      <c r="H2048" s="36">
        <f t="shared" si="198"/>
        <v>121.43</v>
      </c>
      <c r="I2048" s="36">
        <f t="shared" si="199"/>
        <v>7549.3</v>
      </c>
      <c r="J2048" s="29" t="s">
        <v>3622</v>
      </c>
      <c r="K2048" s="37">
        <v>97.14</v>
      </c>
      <c r="M2048" s="38">
        <v>97.14</v>
      </c>
      <c r="N2048" s="39">
        <f t="shared" si="176"/>
        <v>0.25</v>
      </c>
      <c r="S2048" s="13">
        <v>62.17</v>
      </c>
    </row>
    <row r="2049" spans="1:20" ht="22.5" x14ac:dyDescent="0.25">
      <c r="A2049" s="32" t="s">
        <v>2092</v>
      </c>
      <c r="B2049" s="33" t="s">
        <v>2193</v>
      </c>
      <c r="C2049" s="32" t="s">
        <v>1</v>
      </c>
      <c r="D2049" s="32" t="s">
        <v>2977</v>
      </c>
      <c r="E2049" s="34">
        <f t="shared" si="196"/>
        <v>143.62</v>
      </c>
      <c r="F2049" s="35" t="s">
        <v>23</v>
      </c>
      <c r="G2049" s="34">
        <f t="shared" si="197"/>
        <v>17.25</v>
      </c>
      <c r="H2049" s="36">
        <f t="shared" si="198"/>
        <v>21.56</v>
      </c>
      <c r="I2049" s="36">
        <f t="shared" si="199"/>
        <v>3096.45</v>
      </c>
      <c r="J2049" s="29" t="s">
        <v>3622</v>
      </c>
      <c r="K2049" s="37">
        <v>17.25</v>
      </c>
      <c r="M2049" s="38">
        <v>17.25</v>
      </c>
      <c r="N2049" s="39">
        <f t="shared" si="176"/>
        <v>0.25</v>
      </c>
      <c r="S2049" s="13">
        <v>143.62</v>
      </c>
    </row>
    <row r="2050" spans="1:20" ht="22.5" x14ac:dyDescent="0.25">
      <c r="A2050" s="32" t="s">
        <v>2093</v>
      </c>
      <c r="B2050" s="33" t="s">
        <v>2195</v>
      </c>
      <c r="C2050" s="32" t="s">
        <v>1</v>
      </c>
      <c r="D2050" s="32">
        <v>104918</v>
      </c>
      <c r="E2050" s="34">
        <f t="shared" si="196"/>
        <v>510.36</v>
      </c>
      <c r="F2050" s="35" t="s">
        <v>23</v>
      </c>
      <c r="G2050" s="34">
        <f t="shared" si="197"/>
        <v>14.37</v>
      </c>
      <c r="H2050" s="36">
        <f t="shared" si="198"/>
        <v>17.96</v>
      </c>
      <c r="I2050" s="36">
        <f t="shared" si="199"/>
        <v>9166.07</v>
      </c>
      <c r="J2050" s="29" t="s">
        <v>3622</v>
      </c>
      <c r="K2050" s="37">
        <v>14.37</v>
      </c>
      <c r="M2050" s="38">
        <v>14.37</v>
      </c>
      <c r="N2050" s="39">
        <f t="shared" si="176"/>
        <v>0.25</v>
      </c>
      <c r="S2050" s="13">
        <v>510.36</v>
      </c>
    </row>
    <row r="2051" spans="1:20" ht="22.5" x14ac:dyDescent="0.25">
      <c r="A2051" s="32" t="s">
        <v>2094</v>
      </c>
      <c r="B2051" s="33" t="s">
        <v>2175</v>
      </c>
      <c r="C2051" s="32" t="s">
        <v>1</v>
      </c>
      <c r="D2051" s="32">
        <v>96523</v>
      </c>
      <c r="E2051" s="34">
        <f t="shared" si="196"/>
        <v>7.77</v>
      </c>
      <c r="F2051" s="35" t="s">
        <v>19</v>
      </c>
      <c r="G2051" s="34">
        <f t="shared" si="197"/>
        <v>100.91</v>
      </c>
      <c r="H2051" s="36">
        <f t="shared" si="198"/>
        <v>126.14</v>
      </c>
      <c r="I2051" s="36">
        <f t="shared" si="199"/>
        <v>980.11</v>
      </c>
      <c r="J2051" s="29" t="s">
        <v>3622</v>
      </c>
      <c r="K2051" s="37">
        <v>100.91</v>
      </c>
      <c r="M2051" s="38">
        <v>100.91</v>
      </c>
      <c r="N2051" s="39">
        <f t="shared" si="176"/>
        <v>0.25</v>
      </c>
      <c r="S2051" s="13">
        <v>7.77</v>
      </c>
    </row>
    <row r="2052" spans="1:20" ht="33.75" x14ac:dyDescent="0.25">
      <c r="A2052" s="32" t="s">
        <v>2095</v>
      </c>
      <c r="B2052" s="33" t="s">
        <v>2188</v>
      </c>
      <c r="C2052" s="32" t="s">
        <v>1</v>
      </c>
      <c r="D2052" s="32">
        <v>100978</v>
      </c>
      <c r="E2052" s="34">
        <f t="shared" si="196"/>
        <v>10.1</v>
      </c>
      <c r="F2052" s="35" t="s">
        <v>19</v>
      </c>
      <c r="G2052" s="34">
        <f t="shared" si="197"/>
        <v>7.25</v>
      </c>
      <c r="H2052" s="36">
        <f t="shared" si="198"/>
        <v>9.06</v>
      </c>
      <c r="I2052" s="36">
        <f t="shared" si="199"/>
        <v>91.51</v>
      </c>
      <c r="J2052" s="29" t="s">
        <v>3622</v>
      </c>
      <c r="K2052" s="37">
        <v>7.25</v>
      </c>
      <c r="M2052" s="38">
        <v>7.25</v>
      </c>
      <c r="N2052" s="39">
        <f t="shared" si="176"/>
        <v>0.25</v>
      </c>
      <c r="S2052" s="13">
        <v>10.1</v>
      </c>
    </row>
    <row r="2053" spans="1:20" ht="22.5" x14ac:dyDescent="0.25">
      <c r="A2053" s="32" t="s">
        <v>2096</v>
      </c>
      <c r="B2053" s="33" t="s">
        <v>2189</v>
      </c>
      <c r="C2053" s="32" t="s">
        <v>1</v>
      </c>
      <c r="D2053" s="32">
        <v>95875</v>
      </c>
      <c r="E2053" s="34">
        <f t="shared" si="196"/>
        <v>146.49</v>
      </c>
      <c r="F2053" s="35" t="s">
        <v>20</v>
      </c>
      <c r="G2053" s="34">
        <f t="shared" si="197"/>
        <v>2.58</v>
      </c>
      <c r="H2053" s="36">
        <f t="shared" si="198"/>
        <v>3.23</v>
      </c>
      <c r="I2053" s="36">
        <f t="shared" si="199"/>
        <v>473.16</v>
      </c>
      <c r="J2053" s="29" t="s">
        <v>3622</v>
      </c>
      <c r="K2053" s="37">
        <v>2.58</v>
      </c>
      <c r="M2053" s="38">
        <v>2.58</v>
      </c>
      <c r="N2053" s="39">
        <f t="shared" si="176"/>
        <v>0.252</v>
      </c>
      <c r="S2053" s="13">
        <v>146.49</v>
      </c>
    </row>
    <row r="2054" spans="1:20" ht="22.5" x14ac:dyDescent="0.25">
      <c r="A2054" s="32" t="s">
        <v>2097</v>
      </c>
      <c r="B2054" s="33" t="s">
        <v>2838</v>
      </c>
      <c r="C2054" s="32" t="s">
        <v>3</v>
      </c>
      <c r="D2054" s="32" t="s">
        <v>3598</v>
      </c>
      <c r="E2054" s="34">
        <f t="shared" si="196"/>
        <v>10.1</v>
      </c>
      <c r="F2054" s="35" t="s">
        <v>19</v>
      </c>
      <c r="G2054" s="34">
        <f t="shared" si="197"/>
        <v>21.95</v>
      </c>
      <c r="H2054" s="36">
        <f t="shared" si="198"/>
        <v>27.44</v>
      </c>
      <c r="I2054" s="36">
        <f t="shared" si="199"/>
        <v>277.14</v>
      </c>
      <c r="J2054" s="29" t="s">
        <v>3622</v>
      </c>
      <c r="K2054" s="37">
        <v>21.95</v>
      </c>
      <c r="M2054" s="38">
        <v>21.95</v>
      </c>
      <c r="N2054" s="39">
        <f t="shared" si="176"/>
        <v>0.25</v>
      </c>
      <c r="S2054" s="13">
        <v>10.1</v>
      </c>
    </row>
    <row r="2055" spans="1:20" ht="22.5" x14ac:dyDescent="0.25">
      <c r="A2055" s="32" t="s">
        <v>2098</v>
      </c>
      <c r="B2055" s="33" t="s">
        <v>2910</v>
      </c>
      <c r="C2055" s="32" t="s">
        <v>1</v>
      </c>
      <c r="D2055" s="32">
        <v>89470</v>
      </c>
      <c r="E2055" s="34">
        <f t="shared" si="196"/>
        <v>43.52</v>
      </c>
      <c r="F2055" s="35" t="s">
        <v>18</v>
      </c>
      <c r="G2055" s="34">
        <f t="shared" si="197"/>
        <v>105.47</v>
      </c>
      <c r="H2055" s="36">
        <f t="shared" si="198"/>
        <v>131.84</v>
      </c>
      <c r="I2055" s="36">
        <f t="shared" si="199"/>
        <v>5737.68</v>
      </c>
      <c r="J2055" s="29" t="s">
        <v>3622</v>
      </c>
      <c r="K2055" s="37">
        <v>105.47</v>
      </c>
      <c r="M2055" s="38">
        <v>105.47</v>
      </c>
      <c r="N2055" s="39">
        <f t="shared" si="176"/>
        <v>0.25</v>
      </c>
      <c r="S2055" s="13">
        <v>43.52</v>
      </c>
    </row>
    <row r="2056" spans="1:20" ht="22.5" x14ac:dyDescent="0.25">
      <c r="A2056" s="32" t="s">
        <v>2099</v>
      </c>
      <c r="B2056" s="33" t="s">
        <v>2911</v>
      </c>
      <c r="C2056" s="32" t="s">
        <v>1</v>
      </c>
      <c r="D2056" s="32">
        <v>105031</v>
      </c>
      <c r="E2056" s="34">
        <f t="shared" si="196"/>
        <v>43.52</v>
      </c>
      <c r="F2056" s="35" t="s">
        <v>24</v>
      </c>
      <c r="G2056" s="34">
        <f t="shared" si="197"/>
        <v>49.33</v>
      </c>
      <c r="H2056" s="36">
        <f t="shared" si="198"/>
        <v>61.66</v>
      </c>
      <c r="I2056" s="36">
        <f t="shared" si="199"/>
        <v>2683.44</v>
      </c>
      <c r="J2056" s="29" t="s">
        <v>3622</v>
      </c>
      <c r="K2056" s="37">
        <v>49.33</v>
      </c>
      <c r="M2056" s="38">
        <v>49.33</v>
      </c>
      <c r="N2056" s="39">
        <f t="shared" si="176"/>
        <v>0.25</v>
      </c>
      <c r="S2056" s="13">
        <v>43.52</v>
      </c>
    </row>
    <row r="2057" spans="1:20" ht="22.5" x14ac:dyDescent="0.25">
      <c r="A2057" s="32" t="s">
        <v>2100</v>
      </c>
      <c r="B2057" s="33" t="s">
        <v>2912</v>
      </c>
      <c r="C2057" s="32" t="s">
        <v>1</v>
      </c>
      <c r="D2057" s="32">
        <v>101966</v>
      </c>
      <c r="E2057" s="34">
        <f t="shared" si="196"/>
        <v>207.24</v>
      </c>
      <c r="F2057" s="35" t="s">
        <v>24</v>
      </c>
      <c r="G2057" s="34">
        <f t="shared" si="197"/>
        <v>143.02000000000001</v>
      </c>
      <c r="H2057" s="36">
        <f t="shared" si="198"/>
        <v>178.78</v>
      </c>
      <c r="I2057" s="36">
        <f t="shared" si="199"/>
        <v>37050.370000000003</v>
      </c>
      <c r="J2057" s="29" t="s">
        <v>3622</v>
      </c>
      <c r="K2057" s="37">
        <v>143.02000000000001</v>
      </c>
      <c r="M2057" s="38">
        <v>143.02000000000001</v>
      </c>
      <c r="N2057" s="39">
        <f t="shared" si="176"/>
        <v>0.25</v>
      </c>
      <c r="S2057" s="13">
        <v>207.24</v>
      </c>
    </row>
    <row r="2058" spans="1:20" ht="33.75" x14ac:dyDescent="0.25">
      <c r="A2058" s="32" t="s">
        <v>2101</v>
      </c>
      <c r="B2058" s="33" t="s">
        <v>2899</v>
      </c>
      <c r="C2058" s="32" t="s">
        <v>1</v>
      </c>
      <c r="D2058" s="32" t="s">
        <v>3611</v>
      </c>
      <c r="E2058" s="34">
        <f t="shared" si="196"/>
        <v>198.95</v>
      </c>
      <c r="F2058" s="35" t="s">
        <v>18</v>
      </c>
      <c r="G2058" s="34">
        <f t="shared" si="197"/>
        <v>8.7899999999999991</v>
      </c>
      <c r="H2058" s="36">
        <f t="shared" si="198"/>
        <v>10.99</v>
      </c>
      <c r="I2058" s="36">
        <f t="shared" si="199"/>
        <v>2186.46</v>
      </c>
      <c r="J2058" s="29" t="s">
        <v>3622</v>
      </c>
      <c r="K2058" s="37">
        <v>8.7899999999999991</v>
      </c>
      <c r="M2058" s="38">
        <v>8.7899999999999991</v>
      </c>
      <c r="N2058" s="39">
        <f t="shared" si="176"/>
        <v>0.25</v>
      </c>
      <c r="S2058" s="13">
        <v>198.95</v>
      </c>
    </row>
    <row r="2059" spans="1:20" ht="33.75" x14ac:dyDescent="0.25">
      <c r="A2059" s="32" t="s">
        <v>2102</v>
      </c>
      <c r="B2059" s="33" t="s">
        <v>2900</v>
      </c>
      <c r="C2059" s="32" t="s">
        <v>1</v>
      </c>
      <c r="D2059" s="32" t="s">
        <v>3612</v>
      </c>
      <c r="E2059" s="34">
        <f t="shared" si="196"/>
        <v>198.95</v>
      </c>
      <c r="F2059" s="35" t="s">
        <v>18</v>
      </c>
      <c r="G2059" s="34">
        <f t="shared" si="197"/>
        <v>58.23</v>
      </c>
      <c r="H2059" s="36">
        <f t="shared" si="198"/>
        <v>72.790000000000006</v>
      </c>
      <c r="I2059" s="36">
        <f t="shared" si="199"/>
        <v>14481.57</v>
      </c>
      <c r="J2059" s="29" t="s">
        <v>3622</v>
      </c>
      <c r="K2059" s="37">
        <v>58.23</v>
      </c>
      <c r="M2059" s="38">
        <v>58.23</v>
      </c>
      <c r="N2059" s="39">
        <f t="shared" si="176"/>
        <v>0.25</v>
      </c>
      <c r="S2059" s="13">
        <v>198.95</v>
      </c>
    </row>
    <row r="2060" spans="1:20" x14ac:dyDescent="0.25">
      <c r="A2060" s="42" t="s">
        <v>2103</v>
      </c>
      <c r="B2060" s="47" t="s">
        <v>2913</v>
      </c>
      <c r="C2060" s="42"/>
      <c r="D2060" s="42"/>
      <c r="E2060" s="44"/>
      <c r="F2060" s="45"/>
      <c r="G2060" s="44"/>
      <c r="H2060" s="46"/>
      <c r="I2060" s="46">
        <f>SUM(I2061:I2064)</f>
        <v>750550.14</v>
      </c>
      <c r="J2060" s="29"/>
      <c r="K2060" s="37"/>
      <c r="M2060" s="38"/>
      <c r="N2060" s="46">
        <v>750550.14</v>
      </c>
      <c r="P2060" s="31">
        <f>I2060-N2060</f>
        <v>0</v>
      </c>
    </row>
    <row r="2061" spans="1:20" ht="22.5" x14ac:dyDescent="0.25">
      <c r="A2061" s="32" t="s">
        <v>2104</v>
      </c>
      <c r="B2061" s="33" t="s">
        <v>2914</v>
      </c>
      <c r="C2061" s="32" t="s">
        <v>1</v>
      </c>
      <c r="D2061" s="32">
        <v>92404</v>
      </c>
      <c r="E2061" s="34">
        <f t="shared" si="196"/>
        <v>1386.8998999999999</v>
      </c>
      <c r="F2061" s="35" t="s">
        <v>18</v>
      </c>
      <c r="G2061" s="34">
        <f t="shared" si="197"/>
        <v>92.22</v>
      </c>
      <c r="H2061" s="36">
        <f t="shared" si="198"/>
        <v>115.28</v>
      </c>
      <c r="I2061" s="36">
        <f t="shared" si="199"/>
        <v>159881.82</v>
      </c>
      <c r="J2061" s="29" t="s">
        <v>3622</v>
      </c>
      <c r="K2061" s="37">
        <v>92.22</v>
      </c>
      <c r="M2061" s="38">
        <v>92.22</v>
      </c>
      <c r="N2061" s="39">
        <f t="shared" ref="N2061:N2102" si="200">ROUND(H2061/G2061,3)-1</f>
        <v>0.25</v>
      </c>
      <c r="R2061" s="98" t="s">
        <v>3628</v>
      </c>
      <c r="S2061" s="96">
        <f>IF(G2061=92.22,1386.8999,1386.9)</f>
        <v>1386.8998999999999</v>
      </c>
      <c r="T2061" s="97"/>
    </row>
    <row r="2062" spans="1:20" ht="22.5" x14ac:dyDescent="0.25">
      <c r="A2062" s="32" t="s">
        <v>2105</v>
      </c>
      <c r="B2062" s="33" t="s">
        <v>2915</v>
      </c>
      <c r="C2062" s="32" t="s">
        <v>1</v>
      </c>
      <c r="D2062" s="32">
        <v>94993</v>
      </c>
      <c r="E2062" s="34">
        <f t="shared" si="196"/>
        <v>4271.3999999999996</v>
      </c>
      <c r="F2062" s="35" t="s">
        <v>18</v>
      </c>
      <c r="G2062" s="34">
        <f t="shared" si="197"/>
        <v>84.21</v>
      </c>
      <c r="H2062" s="36">
        <f t="shared" si="198"/>
        <v>105.26</v>
      </c>
      <c r="I2062" s="36">
        <f t="shared" si="199"/>
        <v>449607.56</v>
      </c>
      <c r="J2062" s="29" t="s">
        <v>3622</v>
      </c>
      <c r="K2062" s="37">
        <v>84.21</v>
      </c>
      <c r="M2062" s="38">
        <v>84.21</v>
      </c>
      <c r="N2062" s="39">
        <f t="shared" si="200"/>
        <v>0.25</v>
      </c>
      <c r="S2062" s="13">
        <v>4271.3999999999996</v>
      </c>
    </row>
    <row r="2063" spans="1:20" x14ac:dyDescent="0.25">
      <c r="A2063" s="32" t="s">
        <v>2106</v>
      </c>
      <c r="B2063" s="33" t="s">
        <v>2916</v>
      </c>
      <c r="C2063" s="32" t="s">
        <v>1</v>
      </c>
      <c r="D2063" s="32">
        <v>103946</v>
      </c>
      <c r="E2063" s="34">
        <f t="shared" si="196"/>
        <v>5838.9</v>
      </c>
      <c r="F2063" s="35" t="s">
        <v>18</v>
      </c>
      <c r="G2063" s="34">
        <f t="shared" si="197"/>
        <v>16.11</v>
      </c>
      <c r="H2063" s="36">
        <f t="shared" si="198"/>
        <v>20.14</v>
      </c>
      <c r="I2063" s="36">
        <f t="shared" si="199"/>
        <v>117595.45</v>
      </c>
      <c r="J2063" s="29" t="s">
        <v>3622</v>
      </c>
      <c r="K2063" s="37">
        <v>16.11</v>
      </c>
      <c r="M2063" s="38">
        <v>16.11</v>
      </c>
      <c r="N2063" s="39">
        <f t="shared" si="200"/>
        <v>0.25</v>
      </c>
      <c r="S2063" s="13">
        <v>5838.9</v>
      </c>
    </row>
    <row r="2064" spans="1:20" ht="33.75" x14ac:dyDescent="0.25">
      <c r="A2064" s="32" t="s">
        <v>2107</v>
      </c>
      <c r="B2064" s="33" t="s">
        <v>2917</v>
      </c>
      <c r="C2064" s="32" t="s">
        <v>1</v>
      </c>
      <c r="D2064" s="32">
        <v>94275</v>
      </c>
      <c r="E2064" s="34">
        <f t="shared" si="196"/>
        <v>322.37</v>
      </c>
      <c r="F2064" s="35" t="s">
        <v>24</v>
      </c>
      <c r="G2064" s="34">
        <f t="shared" si="197"/>
        <v>58.23</v>
      </c>
      <c r="H2064" s="36">
        <f t="shared" si="198"/>
        <v>72.790000000000006</v>
      </c>
      <c r="I2064" s="36">
        <f t="shared" si="199"/>
        <v>23465.31</v>
      </c>
      <c r="J2064" s="29" t="s">
        <v>3622</v>
      </c>
      <c r="K2064" s="37">
        <v>58.23</v>
      </c>
      <c r="M2064" s="38">
        <v>58.23</v>
      </c>
      <c r="N2064" s="39">
        <f t="shared" si="200"/>
        <v>0.25</v>
      </c>
      <c r="S2064" s="13">
        <v>322.37</v>
      </c>
    </row>
    <row r="2065" spans="1:20" x14ac:dyDescent="0.25">
      <c r="A2065" s="42" t="s">
        <v>2108</v>
      </c>
      <c r="B2065" s="47" t="s">
        <v>2918</v>
      </c>
      <c r="C2065" s="42"/>
      <c r="D2065" s="42"/>
      <c r="E2065" s="44"/>
      <c r="F2065" s="45"/>
      <c r="G2065" s="44"/>
      <c r="H2065" s="46"/>
      <c r="I2065" s="46">
        <f>SUM(I2066:I2067)</f>
        <v>20109.23</v>
      </c>
      <c r="J2065" s="29"/>
      <c r="K2065" s="37"/>
      <c r="M2065" s="38"/>
      <c r="N2065" s="46">
        <v>20109.23</v>
      </c>
      <c r="P2065" s="31">
        <f>I2065-N2065</f>
        <v>0</v>
      </c>
    </row>
    <row r="2066" spans="1:20" ht="33.75" x14ac:dyDescent="0.25">
      <c r="A2066" s="32" t="s">
        <v>2109</v>
      </c>
      <c r="B2066" s="33" t="s">
        <v>2919</v>
      </c>
      <c r="C2066" s="32" t="s">
        <v>1</v>
      </c>
      <c r="D2066" s="32" t="s">
        <v>3615</v>
      </c>
      <c r="E2066" s="34">
        <f t="shared" si="196"/>
        <v>9.6</v>
      </c>
      <c r="F2066" s="35" t="s">
        <v>24</v>
      </c>
      <c r="G2066" s="34">
        <f t="shared" si="197"/>
        <v>1537.26</v>
      </c>
      <c r="H2066" s="36">
        <f t="shared" si="198"/>
        <v>1921.58</v>
      </c>
      <c r="I2066" s="36">
        <f t="shared" si="199"/>
        <v>18447.169999999998</v>
      </c>
      <c r="J2066" s="29" t="s">
        <v>3622</v>
      </c>
      <c r="K2066" s="37">
        <v>1537.26</v>
      </c>
      <c r="M2066" s="38">
        <v>1537.26</v>
      </c>
      <c r="N2066" s="39">
        <f t="shared" si="200"/>
        <v>0.25</v>
      </c>
      <c r="S2066" s="13">
        <v>9.6</v>
      </c>
    </row>
    <row r="2067" spans="1:20" ht="22.5" x14ac:dyDescent="0.25">
      <c r="A2067" s="32" t="s">
        <v>2110</v>
      </c>
      <c r="B2067" s="33" t="s">
        <v>2920</v>
      </c>
      <c r="C2067" s="32" t="s">
        <v>1</v>
      </c>
      <c r="D2067" s="32" t="s">
        <v>3616</v>
      </c>
      <c r="E2067" s="34">
        <f t="shared" si="196"/>
        <v>0.34</v>
      </c>
      <c r="F2067" s="35" t="s">
        <v>19</v>
      </c>
      <c r="G2067" s="34">
        <f t="shared" si="197"/>
        <v>3910.73</v>
      </c>
      <c r="H2067" s="36">
        <f t="shared" si="198"/>
        <v>4888.41</v>
      </c>
      <c r="I2067" s="36">
        <f t="shared" si="199"/>
        <v>1662.06</v>
      </c>
      <c r="J2067" s="29" t="s">
        <v>3622</v>
      </c>
      <c r="K2067" s="37">
        <v>3910.73</v>
      </c>
      <c r="M2067" s="38">
        <v>3910.73</v>
      </c>
      <c r="N2067" s="39">
        <f t="shared" si="200"/>
        <v>0.25</v>
      </c>
      <c r="S2067" s="13">
        <v>0.34</v>
      </c>
    </row>
    <row r="2068" spans="1:20" x14ac:dyDescent="0.25">
      <c r="A2068" s="42" t="s">
        <v>2111</v>
      </c>
      <c r="B2068" s="47" t="s">
        <v>2921</v>
      </c>
      <c r="C2068" s="42"/>
      <c r="D2068" s="42"/>
      <c r="E2068" s="44"/>
      <c r="F2068" s="45"/>
      <c r="G2068" s="44"/>
      <c r="H2068" s="46"/>
      <c r="I2068" s="46">
        <f>I2069</f>
        <v>14527.14</v>
      </c>
      <c r="J2068" s="29"/>
      <c r="K2068" s="37"/>
      <c r="M2068" s="38"/>
      <c r="N2068" s="46">
        <v>14527.14</v>
      </c>
      <c r="P2068" s="31">
        <f>I2068-N2068</f>
        <v>0</v>
      </c>
    </row>
    <row r="2069" spans="1:20" ht="33.75" x14ac:dyDescent="0.25">
      <c r="A2069" s="32" t="s">
        <v>2112</v>
      </c>
      <c r="B2069" s="33" t="s">
        <v>2919</v>
      </c>
      <c r="C2069" s="32" t="s">
        <v>1</v>
      </c>
      <c r="D2069" s="32" t="s">
        <v>3615</v>
      </c>
      <c r="E2069" s="34">
        <f t="shared" si="196"/>
        <v>7.56</v>
      </c>
      <c r="F2069" s="35" t="s">
        <v>24</v>
      </c>
      <c r="G2069" s="34">
        <f t="shared" si="197"/>
        <v>1537.26</v>
      </c>
      <c r="H2069" s="36">
        <f t="shared" si="198"/>
        <v>1921.58</v>
      </c>
      <c r="I2069" s="36">
        <f t="shared" si="199"/>
        <v>14527.14</v>
      </c>
      <c r="J2069" s="29" t="s">
        <v>3622</v>
      </c>
      <c r="K2069" s="37">
        <v>1537.26</v>
      </c>
      <c r="M2069" s="38">
        <v>1537.26</v>
      </c>
      <c r="N2069" s="39">
        <f t="shared" si="200"/>
        <v>0.25</v>
      </c>
      <c r="S2069" s="13">
        <v>7.56</v>
      </c>
    </row>
    <row r="2070" spans="1:20" x14ac:dyDescent="0.25">
      <c r="A2070" s="42" t="s">
        <v>2113</v>
      </c>
      <c r="B2070" s="47" t="s">
        <v>2922</v>
      </c>
      <c r="C2070" s="42"/>
      <c r="D2070" s="42"/>
      <c r="E2070" s="44"/>
      <c r="F2070" s="45"/>
      <c r="G2070" s="44"/>
      <c r="H2070" s="46"/>
      <c r="I2070" s="46">
        <f>I2071</f>
        <v>17102.060000000001</v>
      </c>
      <c r="J2070" s="29"/>
      <c r="K2070" s="37"/>
      <c r="M2070" s="38"/>
      <c r="N2070" s="46">
        <v>17102.060000000001</v>
      </c>
      <c r="P2070" s="31">
        <f>I2070-N2070</f>
        <v>0</v>
      </c>
    </row>
    <row r="2071" spans="1:20" ht="33.75" x14ac:dyDescent="0.25">
      <c r="A2071" s="32" t="s">
        <v>2114</v>
      </c>
      <c r="B2071" s="33" t="s">
        <v>2919</v>
      </c>
      <c r="C2071" s="32" t="s">
        <v>1</v>
      </c>
      <c r="D2071" s="32" t="s">
        <v>3615</v>
      </c>
      <c r="E2071" s="34">
        <f t="shared" si="196"/>
        <v>8.9</v>
      </c>
      <c r="F2071" s="35" t="s">
        <v>24</v>
      </c>
      <c r="G2071" s="34">
        <f t="shared" si="197"/>
        <v>1537.26</v>
      </c>
      <c r="H2071" s="36">
        <f t="shared" si="198"/>
        <v>1921.58</v>
      </c>
      <c r="I2071" s="36">
        <f t="shared" si="199"/>
        <v>17102.060000000001</v>
      </c>
      <c r="J2071" s="29" t="s">
        <v>3622</v>
      </c>
      <c r="K2071" s="37">
        <v>1537.26</v>
      </c>
      <c r="M2071" s="38">
        <v>1537.26</v>
      </c>
      <c r="N2071" s="39">
        <f t="shared" si="200"/>
        <v>0.25</v>
      </c>
      <c r="S2071" s="13">
        <v>8.9</v>
      </c>
    </row>
    <row r="2072" spans="1:20" x14ac:dyDescent="0.25">
      <c r="A2072" s="42" t="s">
        <v>2115</v>
      </c>
      <c r="B2072" s="47" t="s">
        <v>2923</v>
      </c>
      <c r="C2072" s="42"/>
      <c r="D2072" s="42"/>
      <c r="E2072" s="44"/>
      <c r="F2072" s="45"/>
      <c r="G2072" s="44"/>
      <c r="H2072" s="46"/>
      <c r="I2072" s="46">
        <f>I2073</f>
        <v>19215.8</v>
      </c>
      <c r="J2072" s="29"/>
      <c r="K2072" s="37"/>
      <c r="M2072" s="38"/>
      <c r="N2072" s="46">
        <v>19215.8</v>
      </c>
      <c r="P2072" s="31">
        <f>I2072-N2072</f>
        <v>0</v>
      </c>
    </row>
    <row r="2073" spans="1:20" ht="33.75" x14ac:dyDescent="0.25">
      <c r="A2073" s="32" t="s">
        <v>2116</v>
      </c>
      <c r="B2073" s="33" t="s">
        <v>2919</v>
      </c>
      <c r="C2073" s="32" t="s">
        <v>1</v>
      </c>
      <c r="D2073" s="32" t="s">
        <v>3615</v>
      </c>
      <c r="E2073" s="34">
        <f t="shared" si="196"/>
        <v>10</v>
      </c>
      <c r="F2073" s="35" t="s">
        <v>24</v>
      </c>
      <c r="G2073" s="34">
        <f t="shared" si="197"/>
        <v>1537.26</v>
      </c>
      <c r="H2073" s="36">
        <f t="shared" si="198"/>
        <v>1921.58</v>
      </c>
      <c r="I2073" s="36">
        <f t="shared" si="199"/>
        <v>19215.8</v>
      </c>
      <c r="J2073" s="29" t="s">
        <v>3622</v>
      </c>
      <c r="K2073" s="37">
        <v>1537.26</v>
      </c>
      <c r="M2073" s="38">
        <v>1537.26</v>
      </c>
      <c r="N2073" s="39">
        <f t="shared" si="200"/>
        <v>0.25</v>
      </c>
      <c r="S2073" s="13">
        <v>10</v>
      </c>
    </row>
    <row r="2074" spans="1:20" x14ac:dyDescent="0.25">
      <c r="A2074" s="42" t="s">
        <v>2117</v>
      </c>
      <c r="B2074" s="47" t="s">
        <v>2924</v>
      </c>
      <c r="C2074" s="42"/>
      <c r="D2074" s="42"/>
      <c r="E2074" s="44"/>
      <c r="F2074" s="45"/>
      <c r="G2074" s="44"/>
      <c r="H2074" s="46"/>
      <c r="I2074" s="46">
        <f>I2075</f>
        <v>3843.16</v>
      </c>
      <c r="J2074" s="29"/>
      <c r="K2074" s="37"/>
      <c r="M2074" s="38"/>
      <c r="N2074" s="46">
        <v>3843.16</v>
      </c>
      <c r="P2074" s="31">
        <f>I2074-N2074</f>
        <v>0</v>
      </c>
    </row>
    <row r="2075" spans="1:20" ht="33.75" x14ac:dyDescent="0.25">
      <c r="A2075" s="32" t="s">
        <v>2118</v>
      </c>
      <c r="B2075" s="33" t="s">
        <v>2919</v>
      </c>
      <c r="C2075" s="32" t="s">
        <v>1</v>
      </c>
      <c r="D2075" s="32" t="s">
        <v>3615</v>
      </c>
      <c r="E2075" s="34">
        <f t="shared" si="196"/>
        <v>2</v>
      </c>
      <c r="F2075" s="35" t="s">
        <v>24</v>
      </c>
      <c r="G2075" s="34">
        <f t="shared" si="197"/>
        <v>1537.26</v>
      </c>
      <c r="H2075" s="36">
        <f t="shared" si="198"/>
        <v>1921.58</v>
      </c>
      <c r="I2075" s="36">
        <f t="shared" si="199"/>
        <v>3843.16</v>
      </c>
      <c r="J2075" s="29" t="s">
        <v>3622</v>
      </c>
      <c r="K2075" s="37">
        <v>1537.26</v>
      </c>
      <c r="M2075" s="38">
        <v>1537.26</v>
      </c>
      <c r="N2075" s="39">
        <f t="shared" si="200"/>
        <v>0.25</v>
      </c>
      <c r="S2075" s="13">
        <v>2</v>
      </c>
    </row>
    <row r="2076" spans="1:20" x14ac:dyDescent="0.25">
      <c r="A2076" s="42" t="s">
        <v>2119</v>
      </c>
      <c r="B2076" s="47" t="s">
        <v>2925</v>
      </c>
      <c r="C2076" s="42"/>
      <c r="D2076" s="42"/>
      <c r="E2076" s="44"/>
      <c r="F2076" s="45"/>
      <c r="G2076" s="44"/>
      <c r="H2076" s="46"/>
      <c r="I2076" s="46">
        <f>I2077</f>
        <v>34799.81</v>
      </c>
      <c r="J2076" s="29"/>
      <c r="K2076" s="37"/>
      <c r="M2076" s="38"/>
      <c r="N2076" s="46">
        <v>34799.81</v>
      </c>
      <c r="P2076" s="31">
        <f>I2076-N2076</f>
        <v>0</v>
      </c>
    </row>
    <row r="2077" spans="1:20" ht="33.75" x14ac:dyDescent="0.25">
      <c r="A2077" s="32" t="s">
        <v>2120</v>
      </c>
      <c r="B2077" s="33" t="s">
        <v>2919</v>
      </c>
      <c r="C2077" s="32" t="s">
        <v>1</v>
      </c>
      <c r="D2077" s="32" t="s">
        <v>3615</v>
      </c>
      <c r="E2077" s="34">
        <f t="shared" si="196"/>
        <v>18.11</v>
      </c>
      <c r="F2077" s="35" t="s">
        <v>24</v>
      </c>
      <c r="G2077" s="34">
        <f t="shared" si="197"/>
        <v>1537.26</v>
      </c>
      <c r="H2077" s="36">
        <f t="shared" si="198"/>
        <v>1921.58</v>
      </c>
      <c r="I2077" s="36">
        <f t="shared" si="199"/>
        <v>34799.81</v>
      </c>
      <c r="J2077" s="29" t="s">
        <v>3622</v>
      </c>
      <c r="K2077" s="37">
        <v>1537.26</v>
      </c>
      <c r="M2077" s="38">
        <v>1537.26</v>
      </c>
      <c r="N2077" s="39">
        <f t="shared" si="200"/>
        <v>0.25</v>
      </c>
      <c r="S2077" s="13">
        <v>18.11</v>
      </c>
    </row>
    <row r="2078" spans="1:20" x14ac:dyDescent="0.25">
      <c r="A2078" s="42" t="s">
        <v>2121</v>
      </c>
      <c r="B2078" s="47" t="s">
        <v>2926</v>
      </c>
      <c r="C2078" s="42"/>
      <c r="D2078" s="42"/>
      <c r="E2078" s="44"/>
      <c r="F2078" s="45"/>
      <c r="G2078" s="44"/>
      <c r="H2078" s="46"/>
      <c r="I2078" s="46">
        <f>SUM(I2079:I2087)</f>
        <v>69516.740000000005</v>
      </c>
      <c r="J2078" s="29"/>
      <c r="K2078" s="37"/>
      <c r="M2078" s="38"/>
      <c r="N2078" s="46">
        <v>69516.740000000005</v>
      </c>
      <c r="P2078" s="31">
        <f>I2078-N2078</f>
        <v>0</v>
      </c>
    </row>
    <row r="2079" spans="1:20" ht="22.5" x14ac:dyDescent="0.25">
      <c r="A2079" s="32" t="s">
        <v>2122</v>
      </c>
      <c r="B2079" s="33" t="s">
        <v>2178</v>
      </c>
      <c r="C2079" s="32" t="s">
        <v>1</v>
      </c>
      <c r="D2079" s="32">
        <v>101616</v>
      </c>
      <c r="E2079" s="34">
        <f t="shared" si="196"/>
        <v>268.50299999999999</v>
      </c>
      <c r="F2079" s="35" t="s">
        <v>18</v>
      </c>
      <c r="G2079" s="34">
        <f t="shared" si="197"/>
        <v>6.93</v>
      </c>
      <c r="H2079" s="36">
        <f t="shared" si="198"/>
        <v>8.66</v>
      </c>
      <c r="I2079" s="36">
        <f t="shared" si="199"/>
        <v>2325.2399999999998</v>
      </c>
      <c r="J2079" s="29" t="s">
        <v>3622</v>
      </c>
      <c r="K2079" s="37">
        <v>6.93</v>
      </c>
      <c r="M2079" s="38">
        <v>6.93</v>
      </c>
      <c r="N2079" s="39">
        <f t="shared" si="200"/>
        <v>0.25</v>
      </c>
      <c r="R2079" s="98" t="s">
        <v>3628</v>
      </c>
      <c r="S2079" s="96">
        <f>IF(G2079=6.93,268.503,268.5)</f>
        <v>268.50299999999999</v>
      </c>
      <c r="T2079" s="97"/>
    </row>
    <row r="2080" spans="1:20" ht="22.5" x14ac:dyDescent="0.25">
      <c r="A2080" s="32" t="s">
        <v>2123</v>
      </c>
      <c r="B2080" s="33" t="s">
        <v>2895</v>
      </c>
      <c r="C2080" s="32" t="s">
        <v>1</v>
      </c>
      <c r="D2080" s="32">
        <v>96621</v>
      </c>
      <c r="E2080" s="34">
        <f t="shared" si="196"/>
        <v>13.42</v>
      </c>
      <c r="F2080" s="35" t="s">
        <v>19</v>
      </c>
      <c r="G2080" s="34">
        <f t="shared" si="197"/>
        <v>273.45999999999998</v>
      </c>
      <c r="H2080" s="36">
        <f t="shared" si="198"/>
        <v>341.83</v>
      </c>
      <c r="I2080" s="36">
        <f t="shared" si="199"/>
        <v>4587.3599999999997</v>
      </c>
      <c r="J2080" s="29" t="s">
        <v>3622</v>
      </c>
      <c r="K2080" s="37">
        <v>273.45999999999998</v>
      </c>
      <c r="M2080" s="38">
        <v>273.45999999999998</v>
      </c>
      <c r="N2080" s="39">
        <f t="shared" si="200"/>
        <v>0.25</v>
      </c>
      <c r="S2080" s="13">
        <v>13.42</v>
      </c>
    </row>
    <row r="2081" spans="1:20" ht="22.5" x14ac:dyDescent="0.25">
      <c r="A2081" s="32" t="s">
        <v>2124</v>
      </c>
      <c r="B2081" s="33" t="s">
        <v>2896</v>
      </c>
      <c r="C2081" s="32" t="s">
        <v>1</v>
      </c>
      <c r="D2081" s="32">
        <v>94964</v>
      </c>
      <c r="E2081" s="34">
        <f t="shared" si="196"/>
        <v>12.72</v>
      </c>
      <c r="F2081" s="35" t="s">
        <v>19</v>
      </c>
      <c r="G2081" s="34">
        <f t="shared" si="197"/>
        <v>522.92999999999995</v>
      </c>
      <c r="H2081" s="36">
        <f t="shared" si="198"/>
        <v>653.66</v>
      </c>
      <c r="I2081" s="36">
        <f t="shared" si="199"/>
        <v>8314.56</v>
      </c>
      <c r="J2081" s="29" t="s">
        <v>3622</v>
      </c>
      <c r="K2081" s="37">
        <v>522.92999999999995</v>
      </c>
      <c r="M2081" s="38">
        <v>522.92999999999995</v>
      </c>
      <c r="N2081" s="39">
        <f t="shared" si="200"/>
        <v>0.25</v>
      </c>
      <c r="S2081" s="13">
        <v>12.72</v>
      </c>
    </row>
    <row r="2082" spans="1:20" ht="22.5" x14ac:dyDescent="0.25">
      <c r="A2082" s="32" t="s">
        <v>2125</v>
      </c>
      <c r="B2082" s="33" t="s">
        <v>2897</v>
      </c>
      <c r="C2082" s="32" t="s">
        <v>1</v>
      </c>
      <c r="D2082" s="32">
        <v>104929</v>
      </c>
      <c r="E2082" s="34">
        <f t="shared" si="196"/>
        <v>16.96</v>
      </c>
      <c r="F2082" s="35" t="s">
        <v>18</v>
      </c>
      <c r="G2082" s="34">
        <f t="shared" si="197"/>
        <v>97.14</v>
      </c>
      <c r="H2082" s="36">
        <f t="shared" si="198"/>
        <v>121.43</v>
      </c>
      <c r="I2082" s="36">
        <f t="shared" si="199"/>
        <v>2059.4499999999998</v>
      </c>
      <c r="J2082" s="29" t="s">
        <v>3622</v>
      </c>
      <c r="K2082" s="37">
        <v>97.14</v>
      </c>
      <c r="M2082" s="38">
        <v>97.14</v>
      </c>
      <c r="N2082" s="39">
        <f t="shared" si="200"/>
        <v>0.25</v>
      </c>
      <c r="S2082" s="13">
        <v>16.96</v>
      </c>
    </row>
    <row r="2083" spans="1:20" ht="22.5" x14ac:dyDescent="0.25">
      <c r="A2083" s="32" t="s">
        <v>2126</v>
      </c>
      <c r="B2083" s="33" t="s">
        <v>2193</v>
      </c>
      <c r="C2083" s="32" t="s">
        <v>1</v>
      </c>
      <c r="D2083" s="32" t="s">
        <v>2977</v>
      </c>
      <c r="E2083" s="34">
        <f t="shared" si="196"/>
        <v>235.02</v>
      </c>
      <c r="F2083" s="35" t="s">
        <v>23</v>
      </c>
      <c r="G2083" s="34">
        <f t="shared" si="197"/>
        <v>17.25</v>
      </c>
      <c r="H2083" s="36">
        <f t="shared" si="198"/>
        <v>21.56</v>
      </c>
      <c r="I2083" s="36">
        <f t="shared" si="199"/>
        <v>5067.03</v>
      </c>
      <c r="J2083" s="29" t="s">
        <v>3622</v>
      </c>
      <c r="K2083" s="37">
        <v>17.25</v>
      </c>
      <c r="M2083" s="38">
        <v>17.25</v>
      </c>
      <c r="N2083" s="39">
        <f t="shared" si="200"/>
        <v>0.25</v>
      </c>
      <c r="S2083" s="13">
        <v>235.02</v>
      </c>
    </row>
    <row r="2084" spans="1:20" ht="22.5" x14ac:dyDescent="0.25">
      <c r="A2084" s="32" t="s">
        <v>2127</v>
      </c>
      <c r="B2084" s="33" t="s">
        <v>2195</v>
      </c>
      <c r="C2084" s="32" t="s">
        <v>1</v>
      </c>
      <c r="D2084" s="32">
        <v>104918</v>
      </c>
      <c r="E2084" s="34">
        <f t="shared" si="196"/>
        <v>835.16</v>
      </c>
      <c r="F2084" s="35" t="s">
        <v>23</v>
      </c>
      <c r="G2084" s="34">
        <f t="shared" si="197"/>
        <v>14.37</v>
      </c>
      <c r="H2084" s="36">
        <f t="shared" si="198"/>
        <v>17.96</v>
      </c>
      <c r="I2084" s="36">
        <f t="shared" si="199"/>
        <v>14999.47</v>
      </c>
      <c r="J2084" s="29" t="s">
        <v>3622</v>
      </c>
      <c r="K2084" s="37">
        <v>14.37</v>
      </c>
      <c r="M2084" s="38">
        <v>14.37</v>
      </c>
      <c r="N2084" s="39">
        <f t="shared" si="200"/>
        <v>0.25</v>
      </c>
      <c r="S2084" s="13">
        <v>835.16</v>
      </c>
    </row>
    <row r="2085" spans="1:20" ht="33.75" x14ac:dyDescent="0.25">
      <c r="A2085" s="32" t="s">
        <v>2128</v>
      </c>
      <c r="B2085" s="33" t="s">
        <v>2899</v>
      </c>
      <c r="C2085" s="32" t="s">
        <v>1</v>
      </c>
      <c r="D2085" s="32" t="s">
        <v>3611</v>
      </c>
      <c r="E2085" s="34">
        <f t="shared" si="196"/>
        <v>268.5</v>
      </c>
      <c r="F2085" s="35" t="s">
        <v>18</v>
      </c>
      <c r="G2085" s="34">
        <f t="shared" si="197"/>
        <v>8.7899999999999991</v>
      </c>
      <c r="H2085" s="36">
        <f t="shared" si="198"/>
        <v>10.99</v>
      </c>
      <c r="I2085" s="36">
        <f t="shared" si="199"/>
        <v>2950.82</v>
      </c>
      <c r="J2085" s="29" t="s">
        <v>3622</v>
      </c>
      <c r="K2085" s="37">
        <v>8.7899999999999991</v>
      </c>
      <c r="M2085" s="38">
        <v>8.7899999999999991</v>
      </c>
      <c r="N2085" s="39">
        <f t="shared" si="200"/>
        <v>0.25</v>
      </c>
      <c r="S2085" s="13">
        <v>268.5</v>
      </c>
    </row>
    <row r="2086" spans="1:20" ht="33.75" x14ac:dyDescent="0.25">
      <c r="A2086" s="32" t="s">
        <v>2129</v>
      </c>
      <c r="B2086" s="33" t="s">
        <v>2900</v>
      </c>
      <c r="C2086" s="32" t="s">
        <v>1</v>
      </c>
      <c r="D2086" s="32" t="s">
        <v>3612</v>
      </c>
      <c r="E2086" s="34">
        <f t="shared" si="196"/>
        <v>268.5</v>
      </c>
      <c r="F2086" s="35" t="s">
        <v>18</v>
      </c>
      <c r="G2086" s="34">
        <f t="shared" si="197"/>
        <v>58.23</v>
      </c>
      <c r="H2086" s="36">
        <f t="shared" si="198"/>
        <v>72.790000000000006</v>
      </c>
      <c r="I2086" s="36">
        <f t="shared" si="199"/>
        <v>19544.12</v>
      </c>
      <c r="J2086" s="29" t="s">
        <v>3622</v>
      </c>
      <c r="K2086" s="37">
        <v>58.23</v>
      </c>
      <c r="M2086" s="38">
        <v>58.23</v>
      </c>
      <c r="N2086" s="39">
        <f t="shared" si="200"/>
        <v>0.25</v>
      </c>
      <c r="S2086" s="13">
        <v>268.5</v>
      </c>
    </row>
    <row r="2087" spans="1:20" ht="22.5" x14ac:dyDescent="0.25">
      <c r="A2087" s="32" t="s">
        <v>2130</v>
      </c>
      <c r="B2087" s="33" t="s">
        <v>2901</v>
      </c>
      <c r="C2087" s="32" t="s">
        <v>1</v>
      </c>
      <c r="D2087" s="32">
        <v>102492</v>
      </c>
      <c r="E2087" s="34">
        <f t="shared" si="196"/>
        <v>268.5</v>
      </c>
      <c r="F2087" s="35" t="s">
        <v>18</v>
      </c>
      <c r="G2087" s="34">
        <f t="shared" si="197"/>
        <v>28.81</v>
      </c>
      <c r="H2087" s="36">
        <f t="shared" si="198"/>
        <v>36.01</v>
      </c>
      <c r="I2087" s="36">
        <f t="shared" si="199"/>
        <v>9668.69</v>
      </c>
      <c r="J2087" s="29" t="s">
        <v>3622</v>
      </c>
      <c r="K2087" s="37">
        <v>28.81</v>
      </c>
      <c r="M2087" s="38">
        <v>28.81</v>
      </c>
      <c r="N2087" s="39">
        <f t="shared" si="200"/>
        <v>0.25</v>
      </c>
      <c r="S2087" s="13">
        <v>268.5</v>
      </c>
    </row>
    <row r="2088" spans="1:20" x14ac:dyDescent="0.25">
      <c r="A2088" s="42" t="s">
        <v>2131</v>
      </c>
      <c r="B2088" s="47" t="s">
        <v>2927</v>
      </c>
      <c r="C2088" s="42"/>
      <c r="D2088" s="42"/>
      <c r="E2088" s="44"/>
      <c r="F2088" s="45"/>
      <c r="G2088" s="44"/>
      <c r="H2088" s="46"/>
      <c r="I2088" s="46">
        <f>SUM(I2089:I2097)</f>
        <v>44886.74</v>
      </c>
      <c r="J2088" s="29"/>
      <c r="K2088" s="37"/>
      <c r="M2088" s="38"/>
      <c r="N2088" s="46">
        <v>44886.74</v>
      </c>
      <c r="P2088" s="31">
        <f>I2088-N2088</f>
        <v>0</v>
      </c>
    </row>
    <row r="2089" spans="1:20" ht="22.5" x14ac:dyDescent="0.25">
      <c r="A2089" s="32" t="s">
        <v>2132</v>
      </c>
      <c r="B2089" s="33" t="s">
        <v>2178</v>
      </c>
      <c r="C2089" s="32" t="s">
        <v>1</v>
      </c>
      <c r="D2089" s="32">
        <v>101616</v>
      </c>
      <c r="E2089" s="34">
        <f t="shared" si="196"/>
        <v>151.523</v>
      </c>
      <c r="F2089" s="35" t="s">
        <v>18</v>
      </c>
      <c r="G2089" s="34">
        <f t="shared" si="197"/>
        <v>6.93</v>
      </c>
      <c r="H2089" s="36">
        <f t="shared" si="198"/>
        <v>8.66</v>
      </c>
      <c r="I2089" s="36">
        <f t="shared" si="199"/>
        <v>1312.19</v>
      </c>
      <c r="J2089" s="29" t="s">
        <v>3622</v>
      </c>
      <c r="K2089" s="37">
        <v>6.93</v>
      </c>
      <c r="M2089" s="38">
        <v>6.93</v>
      </c>
      <c r="N2089" s="39">
        <f t="shared" si="200"/>
        <v>0.25</v>
      </c>
      <c r="R2089" s="98" t="s">
        <v>3628</v>
      </c>
      <c r="S2089" s="96">
        <f>IF(G2089=6.93,151.523,151.52)</f>
        <v>151.523</v>
      </c>
      <c r="T2089" s="97"/>
    </row>
    <row r="2090" spans="1:20" ht="22.5" x14ac:dyDescent="0.25">
      <c r="A2090" s="32" t="s">
        <v>2133</v>
      </c>
      <c r="B2090" s="33" t="s">
        <v>2895</v>
      </c>
      <c r="C2090" s="32" t="s">
        <v>1</v>
      </c>
      <c r="D2090" s="32">
        <v>96621</v>
      </c>
      <c r="E2090" s="34">
        <f t="shared" si="196"/>
        <v>7.58</v>
      </c>
      <c r="F2090" s="35" t="s">
        <v>19</v>
      </c>
      <c r="G2090" s="34">
        <f t="shared" si="197"/>
        <v>273.45999999999998</v>
      </c>
      <c r="H2090" s="36">
        <f t="shared" si="198"/>
        <v>341.83</v>
      </c>
      <c r="I2090" s="36">
        <f t="shared" si="199"/>
        <v>2591.0700000000002</v>
      </c>
      <c r="J2090" s="29" t="s">
        <v>3622</v>
      </c>
      <c r="K2090" s="37">
        <v>273.45999999999998</v>
      </c>
      <c r="M2090" s="38">
        <v>273.45999999999998</v>
      </c>
      <c r="N2090" s="39">
        <f t="shared" si="200"/>
        <v>0.25</v>
      </c>
      <c r="S2090" s="13">
        <v>7.58</v>
      </c>
    </row>
    <row r="2091" spans="1:20" ht="22.5" x14ac:dyDescent="0.25">
      <c r="A2091" s="32" t="s">
        <v>2134</v>
      </c>
      <c r="B2091" s="33" t="s">
        <v>2896</v>
      </c>
      <c r="C2091" s="32" t="s">
        <v>1</v>
      </c>
      <c r="D2091" s="32">
        <v>94964</v>
      </c>
      <c r="E2091" s="34">
        <f t="shared" si="196"/>
        <v>9.58</v>
      </c>
      <c r="F2091" s="35" t="s">
        <v>19</v>
      </c>
      <c r="G2091" s="34">
        <f t="shared" si="197"/>
        <v>522.92999999999995</v>
      </c>
      <c r="H2091" s="36">
        <f t="shared" si="198"/>
        <v>653.66</v>
      </c>
      <c r="I2091" s="36">
        <f t="shared" si="199"/>
        <v>6262.06</v>
      </c>
      <c r="J2091" s="29" t="s">
        <v>3622</v>
      </c>
      <c r="K2091" s="37">
        <v>522.92999999999995</v>
      </c>
      <c r="M2091" s="38">
        <v>522.92999999999995</v>
      </c>
      <c r="N2091" s="39">
        <f t="shared" si="200"/>
        <v>0.25</v>
      </c>
      <c r="S2091" s="13">
        <v>9.58</v>
      </c>
    </row>
    <row r="2092" spans="1:20" ht="22.5" x14ac:dyDescent="0.25">
      <c r="A2092" s="32" t="s">
        <v>2135</v>
      </c>
      <c r="B2092" s="33" t="s">
        <v>2897</v>
      </c>
      <c r="C2092" s="32" t="s">
        <v>1</v>
      </c>
      <c r="D2092" s="32">
        <v>104929</v>
      </c>
      <c r="E2092" s="34">
        <f t="shared" si="196"/>
        <v>11.86</v>
      </c>
      <c r="F2092" s="35" t="s">
        <v>18</v>
      </c>
      <c r="G2092" s="34">
        <f t="shared" si="197"/>
        <v>97.14</v>
      </c>
      <c r="H2092" s="36">
        <f t="shared" si="198"/>
        <v>121.43</v>
      </c>
      <c r="I2092" s="36">
        <f t="shared" si="199"/>
        <v>1440.16</v>
      </c>
      <c r="J2092" s="29" t="s">
        <v>3622</v>
      </c>
      <c r="K2092" s="37">
        <v>97.14</v>
      </c>
      <c r="M2092" s="38">
        <v>97.14</v>
      </c>
      <c r="N2092" s="39">
        <f t="shared" si="200"/>
        <v>0.25</v>
      </c>
      <c r="S2092" s="13">
        <v>11.86</v>
      </c>
    </row>
    <row r="2093" spans="1:20" ht="22.5" x14ac:dyDescent="0.25">
      <c r="A2093" s="32" t="s">
        <v>2136</v>
      </c>
      <c r="B2093" s="33" t="s">
        <v>2193</v>
      </c>
      <c r="C2093" s="32" t="s">
        <v>1</v>
      </c>
      <c r="D2093" s="32" t="s">
        <v>2977</v>
      </c>
      <c r="E2093" s="34">
        <f t="shared" si="196"/>
        <v>177.2</v>
      </c>
      <c r="F2093" s="35" t="s">
        <v>23</v>
      </c>
      <c r="G2093" s="34">
        <f t="shared" si="197"/>
        <v>17.25</v>
      </c>
      <c r="H2093" s="36">
        <f t="shared" si="198"/>
        <v>21.56</v>
      </c>
      <c r="I2093" s="36">
        <f t="shared" si="199"/>
        <v>3820.43</v>
      </c>
      <c r="J2093" s="29" t="s">
        <v>3622</v>
      </c>
      <c r="K2093" s="37">
        <v>17.25</v>
      </c>
      <c r="M2093" s="38">
        <v>17.25</v>
      </c>
      <c r="N2093" s="39">
        <f t="shared" si="200"/>
        <v>0.25</v>
      </c>
      <c r="S2093" s="13">
        <v>177.2</v>
      </c>
    </row>
    <row r="2094" spans="1:20" ht="22.5" x14ac:dyDescent="0.25">
      <c r="A2094" s="32" t="s">
        <v>2137</v>
      </c>
      <c r="B2094" s="33" t="s">
        <v>2195</v>
      </c>
      <c r="C2094" s="32" t="s">
        <v>1</v>
      </c>
      <c r="D2094" s="32">
        <v>104918</v>
      </c>
      <c r="E2094" s="34">
        <f t="shared" si="196"/>
        <v>629.67999999999995</v>
      </c>
      <c r="F2094" s="35" t="s">
        <v>23</v>
      </c>
      <c r="G2094" s="34">
        <f t="shared" si="197"/>
        <v>14.37</v>
      </c>
      <c r="H2094" s="36">
        <f t="shared" si="198"/>
        <v>17.96</v>
      </c>
      <c r="I2094" s="36">
        <f t="shared" si="199"/>
        <v>11309.05</v>
      </c>
      <c r="J2094" s="29" t="s">
        <v>3622</v>
      </c>
      <c r="K2094" s="37">
        <v>14.37</v>
      </c>
      <c r="M2094" s="38">
        <v>14.37</v>
      </c>
      <c r="N2094" s="39">
        <f t="shared" si="200"/>
        <v>0.25</v>
      </c>
      <c r="S2094" s="13">
        <v>629.67999999999995</v>
      </c>
    </row>
    <row r="2095" spans="1:20" ht="33.75" x14ac:dyDescent="0.25">
      <c r="A2095" s="32" t="s">
        <v>2138</v>
      </c>
      <c r="B2095" s="33" t="s">
        <v>2899</v>
      </c>
      <c r="C2095" s="32" t="s">
        <v>1</v>
      </c>
      <c r="D2095" s="32" t="s">
        <v>3611</v>
      </c>
      <c r="E2095" s="34">
        <f t="shared" si="196"/>
        <v>151.53</v>
      </c>
      <c r="F2095" s="35" t="s">
        <v>18</v>
      </c>
      <c r="G2095" s="34">
        <f>ROUND(K2095*(100%-I$7),2)</f>
        <v>8.7899999999999991</v>
      </c>
      <c r="H2095" s="36">
        <f>ROUND(G2095*(1+I$5),2)</f>
        <v>10.99</v>
      </c>
      <c r="I2095" s="36">
        <f>ROUND(E2095*H2095,2)</f>
        <v>1665.31</v>
      </c>
      <c r="J2095" s="29" t="s">
        <v>3622</v>
      </c>
      <c r="K2095" s="37">
        <v>8.7899999999999991</v>
      </c>
      <c r="M2095" s="38">
        <v>8.7899999999999991</v>
      </c>
      <c r="N2095" s="39">
        <f t="shared" si="200"/>
        <v>0.25</v>
      </c>
      <c r="S2095" s="13">
        <v>151.53</v>
      </c>
    </row>
    <row r="2096" spans="1:20" ht="33.75" x14ac:dyDescent="0.25">
      <c r="A2096" s="32" t="s">
        <v>2139</v>
      </c>
      <c r="B2096" s="33" t="s">
        <v>2900</v>
      </c>
      <c r="C2096" s="32" t="s">
        <v>1</v>
      </c>
      <c r="D2096" s="32" t="s">
        <v>3612</v>
      </c>
      <c r="E2096" s="34">
        <f t="shared" si="196"/>
        <v>151.53</v>
      </c>
      <c r="F2096" s="35" t="s">
        <v>18</v>
      </c>
      <c r="G2096" s="34">
        <f t="shared" si="197"/>
        <v>58.23</v>
      </c>
      <c r="H2096" s="36">
        <f t="shared" si="198"/>
        <v>72.790000000000006</v>
      </c>
      <c r="I2096" s="36">
        <f t="shared" si="199"/>
        <v>11029.87</v>
      </c>
      <c r="J2096" s="29" t="s">
        <v>3622</v>
      </c>
      <c r="K2096" s="37">
        <v>58.23</v>
      </c>
      <c r="M2096" s="38">
        <v>58.23</v>
      </c>
      <c r="N2096" s="39">
        <f t="shared" si="200"/>
        <v>0.25</v>
      </c>
      <c r="S2096" s="13">
        <v>151.53</v>
      </c>
    </row>
    <row r="2097" spans="1:19" ht="22.5" x14ac:dyDescent="0.25">
      <c r="A2097" s="32" t="s">
        <v>2140</v>
      </c>
      <c r="B2097" s="33" t="s">
        <v>2901</v>
      </c>
      <c r="C2097" s="32" t="s">
        <v>1</v>
      </c>
      <c r="D2097" s="32">
        <v>102492</v>
      </c>
      <c r="E2097" s="34">
        <f t="shared" si="196"/>
        <v>151.53</v>
      </c>
      <c r="F2097" s="35" t="s">
        <v>18</v>
      </c>
      <c r="G2097" s="34">
        <f t="shared" si="197"/>
        <v>28.81</v>
      </c>
      <c r="H2097" s="36">
        <f t="shared" si="198"/>
        <v>36.01</v>
      </c>
      <c r="I2097" s="36">
        <f t="shared" si="199"/>
        <v>5456.6</v>
      </c>
      <c r="J2097" s="29" t="s">
        <v>3622</v>
      </c>
      <c r="K2097" s="37">
        <v>28.81</v>
      </c>
      <c r="M2097" s="38">
        <v>28.81</v>
      </c>
      <c r="N2097" s="39">
        <f t="shared" si="200"/>
        <v>0.25</v>
      </c>
      <c r="S2097" s="13">
        <v>151.53</v>
      </c>
    </row>
    <row r="2098" spans="1:19" x14ac:dyDescent="0.25">
      <c r="A2098" s="42" t="s">
        <v>2141</v>
      </c>
      <c r="B2098" s="47" t="s">
        <v>2928</v>
      </c>
      <c r="C2098" s="42"/>
      <c r="D2098" s="42"/>
      <c r="E2098" s="44"/>
      <c r="F2098" s="45"/>
      <c r="G2098" s="44"/>
      <c r="H2098" s="46"/>
      <c r="I2098" s="46">
        <f>I2099</f>
        <v>9653.4</v>
      </c>
      <c r="J2098" s="29"/>
      <c r="K2098" s="37"/>
      <c r="M2098" s="38"/>
      <c r="N2098" s="46">
        <v>9653.4</v>
      </c>
      <c r="P2098" s="31">
        <f>I2098-N2098</f>
        <v>0</v>
      </c>
    </row>
    <row r="2099" spans="1:19" x14ac:dyDescent="0.25">
      <c r="A2099" s="52" t="s">
        <v>2142</v>
      </c>
      <c r="B2099" s="53" t="s">
        <v>2929</v>
      </c>
      <c r="C2099" s="52"/>
      <c r="D2099" s="52"/>
      <c r="E2099" s="54"/>
      <c r="F2099" s="55"/>
      <c r="G2099" s="54"/>
      <c r="H2099" s="56"/>
      <c r="I2099" s="56">
        <f>SUM(I2100:I2102)</f>
        <v>9653.4</v>
      </c>
      <c r="J2099" s="29"/>
      <c r="K2099" s="37"/>
      <c r="M2099" s="38"/>
      <c r="N2099" s="39"/>
      <c r="P2099" s="56">
        <v>9653.4</v>
      </c>
      <c r="Q2099" s="31">
        <f>I2099-P2099</f>
        <v>0</v>
      </c>
    </row>
    <row r="2100" spans="1:19" ht="22.5" x14ac:dyDescent="0.25">
      <c r="A2100" s="32" t="s">
        <v>2143</v>
      </c>
      <c r="B2100" s="33" t="s">
        <v>2642</v>
      </c>
      <c r="C2100" s="32" t="s">
        <v>1</v>
      </c>
      <c r="D2100" s="32">
        <v>87257</v>
      </c>
      <c r="E2100" s="34">
        <f t="shared" ref="E2100:E2102" si="201">S2100</f>
        <v>56.6</v>
      </c>
      <c r="F2100" s="35" t="s">
        <v>18</v>
      </c>
      <c r="G2100" s="34">
        <f t="shared" ref="G2100:G2102" si="202">ROUND(K2100*(100%-I$7),2)</f>
        <v>62.65</v>
      </c>
      <c r="H2100" s="36">
        <f t="shared" ref="H2100:H2102" si="203">ROUND(G2100*(1+I$5),2)</f>
        <v>78.31</v>
      </c>
      <c r="I2100" s="36">
        <f t="shared" ref="I2100:I2102" si="204">ROUND(E2100*H2100,2)</f>
        <v>4432.3500000000004</v>
      </c>
      <c r="J2100" s="29" t="s">
        <v>3622</v>
      </c>
      <c r="K2100" s="37">
        <v>62.65</v>
      </c>
      <c r="M2100" s="38">
        <v>62.65</v>
      </c>
      <c r="N2100" s="39">
        <f t="shared" si="200"/>
        <v>0.25</v>
      </c>
      <c r="S2100" s="13">
        <v>56.6</v>
      </c>
    </row>
    <row r="2101" spans="1:19" ht="22.5" x14ac:dyDescent="0.25">
      <c r="A2101" s="32" t="s">
        <v>2144</v>
      </c>
      <c r="B2101" s="33" t="s">
        <v>2644</v>
      </c>
      <c r="C2101" s="32" t="s">
        <v>1</v>
      </c>
      <c r="D2101" s="32">
        <v>87372</v>
      </c>
      <c r="E2101" s="34">
        <f t="shared" si="201"/>
        <v>3.13</v>
      </c>
      <c r="F2101" s="35" t="s">
        <v>19</v>
      </c>
      <c r="G2101" s="34">
        <f t="shared" si="202"/>
        <v>854.57</v>
      </c>
      <c r="H2101" s="36">
        <f t="shared" si="203"/>
        <v>1068.21</v>
      </c>
      <c r="I2101" s="36">
        <f t="shared" si="204"/>
        <v>3343.5</v>
      </c>
      <c r="J2101" s="29" t="s">
        <v>3622</v>
      </c>
      <c r="K2101" s="37">
        <v>854.57</v>
      </c>
      <c r="M2101" s="38">
        <v>854.57</v>
      </c>
      <c r="N2101" s="39">
        <f t="shared" si="200"/>
        <v>0.25</v>
      </c>
      <c r="S2101" s="13">
        <v>3.13</v>
      </c>
    </row>
    <row r="2102" spans="1:19" ht="45.75" thickBot="1" x14ac:dyDescent="0.3">
      <c r="A2102" s="58" t="s">
        <v>2145</v>
      </c>
      <c r="B2102" s="59" t="s">
        <v>2551</v>
      </c>
      <c r="C2102" s="58" t="s">
        <v>1</v>
      </c>
      <c r="D2102" s="58">
        <v>102363</v>
      </c>
      <c r="E2102" s="34">
        <f t="shared" si="201"/>
        <v>8.11</v>
      </c>
      <c r="F2102" s="61" t="s">
        <v>18</v>
      </c>
      <c r="G2102" s="60">
        <f t="shared" si="202"/>
        <v>185.21</v>
      </c>
      <c r="H2102" s="62">
        <f t="shared" si="203"/>
        <v>231.51</v>
      </c>
      <c r="I2102" s="62">
        <f t="shared" si="204"/>
        <v>1877.55</v>
      </c>
      <c r="J2102" s="29" t="s">
        <v>3622</v>
      </c>
      <c r="K2102" s="37">
        <v>185.21</v>
      </c>
      <c r="M2102" s="38">
        <v>185.21</v>
      </c>
      <c r="N2102" s="39">
        <f t="shared" si="200"/>
        <v>0.25</v>
      </c>
      <c r="S2102" s="13">
        <v>8.11</v>
      </c>
    </row>
    <row r="2103" spans="1:19" x14ac:dyDescent="0.25">
      <c r="A2103" s="99" t="s">
        <v>3618</v>
      </c>
      <c r="B2103" s="100"/>
      <c r="C2103" s="100"/>
      <c r="D2103" s="100"/>
      <c r="E2103" s="100"/>
      <c r="F2103" s="100"/>
      <c r="G2103" s="100"/>
      <c r="H2103" s="100"/>
      <c r="I2103" s="101"/>
    </row>
    <row r="2104" spans="1:19" ht="41.25" customHeight="1" x14ac:dyDescent="0.25">
      <c r="A2104" s="102"/>
      <c r="B2104" s="103"/>
      <c r="C2104" s="103"/>
      <c r="D2104" s="103"/>
      <c r="E2104" s="103"/>
      <c r="F2104" s="103"/>
      <c r="G2104" s="103"/>
      <c r="H2104" s="103"/>
      <c r="I2104" s="104"/>
    </row>
    <row r="2105" spans="1:19" x14ac:dyDescent="0.25">
      <c r="P2105" s="31"/>
    </row>
  </sheetData>
  <sheetProtection algorithmName="SHA-512" hashValue="8S5ryPd1TLQM1FDaF0uC0QImmjUcZDq2vfsSDJzZh+HyEheAB6cGJoyuW/nqZhcjPXg1CgodmJ8VKJhpweixDQ==" saltValue="R2plSHsryfDue3pucjn1GQ==" spinCount="100000" sheet="1" objects="1" scenarios="1"/>
  <mergeCells count="13">
    <mergeCell ref="A2103:I2104"/>
    <mergeCell ref="A1:I1"/>
    <mergeCell ref="A2:I2"/>
    <mergeCell ref="A3:I3"/>
    <mergeCell ref="A4:I4"/>
    <mergeCell ref="A9:H9"/>
    <mergeCell ref="F5:H5"/>
    <mergeCell ref="C8:D8"/>
    <mergeCell ref="F7:H7"/>
    <mergeCell ref="F6:H6"/>
    <mergeCell ref="A5:A6"/>
    <mergeCell ref="B5:E6"/>
    <mergeCell ref="B7:E7"/>
  </mergeCells>
  <printOptions horizontalCentered="1"/>
  <pageMargins left="0.19685039370078741" right="0.49212598425196852" top="0.19685039370078741" bottom="0.31496062992125984" header="0" footer="0"/>
  <pageSetup paperSize="9" scale="66" fitToHeight="10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33"/>
  <sheetViews>
    <sheetView view="pageBreakPreview" zoomScale="130" zoomScaleNormal="130" zoomScaleSheetLayoutView="130" workbookViewId="0">
      <pane ySplit="8" topLeftCell="A21" activePane="bottomLeft" state="frozen"/>
      <selection pane="bottomLeft" activeCell="B23" sqref="B23"/>
    </sheetView>
  </sheetViews>
  <sheetFormatPr defaultColWidth="9.140625" defaultRowHeight="12.75" x14ac:dyDescent="0.2"/>
  <cols>
    <col min="1" max="1" width="61.28515625" style="64" customWidth="1"/>
    <col min="2" max="2" width="24" style="64" customWidth="1"/>
    <col min="3" max="16384" width="9.140625" style="64"/>
  </cols>
  <sheetData>
    <row r="1" spans="1:2" x14ac:dyDescent="0.2">
      <c r="A1" s="131" t="s">
        <v>30</v>
      </c>
      <c r="B1" s="132"/>
    </row>
    <row r="2" spans="1:2" x14ac:dyDescent="0.2">
      <c r="A2" s="133" t="s">
        <v>31</v>
      </c>
      <c r="B2" s="134"/>
    </row>
    <row r="3" spans="1:2" x14ac:dyDescent="0.2">
      <c r="A3" s="135" t="s">
        <v>32</v>
      </c>
      <c r="B3" s="136"/>
    </row>
    <row r="4" spans="1:2" x14ac:dyDescent="0.2">
      <c r="A4" s="137" t="s">
        <v>35</v>
      </c>
      <c r="B4" s="138"/>
    </row>
    <row r="5" spans="1:2" ht="15.75" x14ac:dyDescent="0.2">
      <c r="A5" s="139" t="s">
        <v>3625</v>
      </c>
      <c r="B5" s="140"/>
    </row>
    <row r="6" spans="1:2" s="67" customFormat="1" ht="12" customHeight="1" x14ac:dyDescent="0.2">
      <c r="A6" s="65"/>
      <c r="B6" s="66"/>
    </row>
    <row r="7" spans="1:2" ht="25.5" customHeight="1" x14ac:dyDescent="0.2">
      <c r="A7" s="141" t="s">
        <v>3623</v>
      </c>
      <c r="B7" s="142"/>
    </row>
    <row r="8" spans="1:2" ht="18" customHeight="1" x14ac:dyDescent="0.2">
      <c r="A8" s="143" t="s">
        <v>54</v>
      </c>
      <c r="B8" s="144"/>
    </row>
    <row r="9" spans="1:2" x14ac:dyDescent="0.2">
      <c r="A9" s="68"/>
      <c r="B9" s="69"/>
    </row>
    <row r="10" spans="1:2" x14ac:dyDescent="0.2">
      <c r="A10" s="70" t="s">
        <v>36</v>
      </c>
      <c r="B10" s="70" t="s">
        <v>37</v>
      </c>
    </row>
    <row r="11" spans="1:2" ht="22.5" customHeight="1" x14ac:dyDescent="0.2">
      <c r="A11" s="71" t="s">
        <v>38</v>
      </c>
      <c r="B11" s="1">
        <v>4.8300000000000003E-2</v>
      </c>
    </row>
    <row r="12" spans="1:2" ht="22.5" customHeight="1" x14ac:dyDescent="0.2">
      <c r="A12" s="71" t="s">
        <v>46</v>
      </c>
      <c r="B12" s="1">
        <v>1.21E-2</v>
      </c>
    </row>
    <row r="13" spans="1:2" ht="22.5" customHeight="1" x14ac:dyDescent="0.2">
      <c r="A13" s="71" t="s">
        <v>48</v>
      </c>
      <c r="B13" s="1">
        <v>9.7000000000000003E-3</v>
      </c>
    </row>
    <row r="14" spans="1:2" ht="22.5" customHeight="1" x14ac:dyDescent="0.2">
      <c r="A14" s="71" t="s">
        <v>49</v>
      </c>
      <c r="B14" s="1">
        <v>0.01</v>
      </c>
    </row>
    <row r="15" spans="1:2" ht="22.5" customHeight="1" x14ac:dyDescent="0.2">
      <c r="A15" s="72"/>
      <c r="B15" s="73">
        <f>SUM(B11:B14)</f>
        <v>8.0099999999999991E-2</v>
      </c>
    </row>
    <row r="16" spans="1:2" ht="22.5" customHeight="1" x14ac:dyDescent="0.2">
      <c r="A16" s="72"/>
      <c r="B16" s="74"/>
    </row>
    <row r="17" spans="1:2" ht="22.5" customHeight="1" x14ac:dyDescent="0.2">
      <c r="A17" s="70" t="s">
        <v>39</v>
      </c>
      <c r="B17" s="70" t="s">
        <v>37</v>
      </c>
    </row>
    <row r="18" spans="1:2" ht="22.5" customHeight="1" x14ac:dyDescent="0.2">
      <c r="A18" s="71" t="s">
        <v>50</v>
      </c>
      <c r="B18" s="1">
        <v>7.9500000000000001E-2</v>
      </c>
    </row>
    <row r="19" spans="1:2" ht="22.5" customHeight="1" x14ac:dyDescent="0.2">
      <c r="A19" s="72"/>
      <c r="B19" s="75">
        <f>B18</f>
        <v>7.9500000000000001E-2</v>
      </c>
    </row>
    <row r="20" spans="1:2" ht="22.5" customHeight="1" x14ac:dyDescent="0.2">
      <c r="A20" s="72"/>
      <c r="B20" s="74"/>
    </row>
    <row r="21" spans="1:2" ht="22.5" customHeight="1" x14ac:dyDescent="0.2">
      <c r="A21" s="70" t="s">
        <v>40</v>
      </c>
      <c r="B21" s="70" t="s">
        <v>37</v>
      </c>
    </row>
    <row r="22" spans="1:2" ht="22.5" customHeight="1" x14ac:dyDescent="0.2">
      <c r="A22" s="71" t="s">
        <v>41</v>
      </c>
      <c r="B22" s="1">
        <v>6.4999999999999997E-3</v>
      </c>
    </row>
    <row r="23" spans="1:2" ht="22.5" customHeight="1" x14ac:dyDescent="0.2">
      <c r="A23" s="71" t="s">
        <v>42</v>
      </c>
      <c r="B23" s="1">
        <v>0.03</v>
      </c>
    </row>
    <row r="24" spans="1:2" ht="22.5" customHeight="1" x14ac:dyDescent="0.2">
      <c r="A24" s="71" t="s">
        <v>47</v>
      </c>
      <c r="B24" s="1">
        <v>0.03</v>
      </c>
    </row>
    <row r="25" spans="1:2" ht="22.5" customHeight="1" x14ac:dyDescent="0.2">
      <c r="A25" s="71" t="s">
        <v>43</v>
      </c>
      <c r="B25" s="76" t="s">
        <v>45</v>
      </c>
    </row>
    <row r="26" spans="1:2" ht="22.5" customHeight="1" x14ac:dyDescent="0.2">
      <c r="A26" s="72"/>
      <c r="B26" s="77">
        <f>SUM(B22:B25)</f>
        <v>6.6500000000000004E-2</v>
      </c>
    </row>
    <row r="27" spans="1:2" ht="22.5" customHeight="1" x14ac:dyDescent="0.2">
      <c r="A27" s="72"/>
      <c r="B27" s="78"/>
    </row>
    <row r="28" spans="1:2" ht="22.5" customHeight="1" x14ac:dyDescent="0.2">
      <c r="A28" s="129" t="s">
        <v>44</v>
      </c>
      <c r="B28" s="130"/>
    </row>
    <row r="29" spans="1:2" x14ac:dyDescent="0.2">
      <c r="A29" s="72"/>
      <c r="B29" s="74"/>
    </row>
    <row r="30" spans="1:2" x14ac:dyDescent="0.2">
      <c r="A30" s="72"/>
      <c r="B30" s="74"/>
    </row>
    <row r="31" spans="1:2" x14ac:dyDescent="0.2">
      <c r="A31" s="72"/>
      <c r="B31" s="74"/>
    </row>
    <row r="32" spans="1:2" x14ac:dyDescent="0.2">
      <c r="A32" s="72"/>
      <c r="B32" s="74"/>
    </row>
    <row r="33" spans="1:2" x14ac:dyDescent="0.2">
      <c r="A33" s="70" t="s">
        <v>51</v>
      </c>
      <c r="B33" s="79">
        <f>ROUND(((1+(B11+B13+B14))*(1+B12)*(1+B18)/(1-B26)-1),4)</f>
        <v>0.25</v>
      </c>
    </row>
  </sheetData>
  <sheetProtection algorithmName="SHA-512" hashValue="2qP4Tfz0/BKo0xzM1NNXeGGRpJxqPsJTw7thwhCbBFhqoS0qG8ST7Kmcfj3yh39D5+TG8nmeOafoskygqchpBQ==" saltValue="J1yOBlzGgdDEZFNcIaFW+w==" spinCount="100000" sheet="1" objects="1" scenarios="1"/>
  <mergeCells count="8">
    <mergeCell ref="A28:B28"/>
    <mergeCell ref="A1:B1"/>
    <mergeCell ref="A2:B2"/>
    <mergeCell ref="A3:B3"/>
    <mergeCell ref="A4:B4"/>
    <mergeCell ref="A5:B5"/>
    <mergeCell ref="A7:B7"/>
    <mergeCell ref="A8:B8"/>
  </mergeCells>
  <printOptions horizontalCentered="1"/>
  <pageMargins left="0.19685039370078741" right="0.19685039370078741" top="0.59055118110236227" bottom="0.39370078740157483" header="0.11811023622047245" footer="0.19685039370078741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3"/>
  <sheetViews>
    <sheetView view="pageBreakPreview" zoomScale="130" zoomScaleNormal="145" zoomScaleSheetLayoutView="130" workbookViewId="0">
      <pane ySplit="8" topLeftCell="A15" activePane="bottomLeft" state="frozen"/>
      <selection pane="bottomLeft" activeCell="B25" sqref="B25"/>
    </sheetView>
  </sheetViews>
  <sheetFormatPr defaultColWidth="9.140625" defaultRowHeight="12.75" x14ac:dyDescent="0.2"/>
  <cols>
    <col min="1" max="1" width="61.28515625" style="64" customWidth="1"/>
    <col min="2" max="2" width="24" style="64" customWidth="1"/>
    <col min="3" max="3" width="9.140625" style="64"/>
    <col min="4" max="4" width="14.140625" style="64" customWidth="1"/>
    <col min="5" max="16384" width="9.140625" style="64"/>
  </cols>
  <sheetData>
    <row r="1" spans="1:11" x14ac:dyDescent="0.2">
      <c r="A1" s="131" t="s">
        <v>30</v>
      </c>
      <c r="B1" s="132"/>
      <c r="C1" s="80"/>
      <c r="D1" s="80"/>
      <c r="E1" s="80"/>
      <c r="F1" s="80"/>
      <c r="G1" s="80"/>
      <c r="H1" s="80"/>
      <c r="I1" s="80"/>
    </row>
    <row r="2" spans="1:11" x14ac:dyDescent="0.2">
      <c r="A2" s="133" t="s">
        <v>31</v>
      </c>
      <c r="B2" s="134"/>
      <c r="C2" s="80"/>
      <c r="D2" s="80"/>
      <c r="E2" s="80"/>
      <c r="F2" s="80"/>
      <c r="G2" s="80"/>
      <c r="H2" s="80"/>
      <c r="I2" s="80"/>
    </row>
    <row r="3" spans="1:11" x14ac:dyDescent="0.2">
      <c r="A3" s="135" t="s">
        <v>32</v>
      </c>
      <c r="B3" s="136"/>
      <c r="C3" s="80"/>
      <c r="D3" s="80"/>
      <c r="E3" s="80"/>
      <c r="F3" s="80"/>
      <c r="G3" s="80"/>
      <c r="H3" s="80"/>
      <c r="I3" s="80"/>
    </row>
    <row r="4" spans="1:11" s="82" customFormat="1" x14ac:dyDescent="0.25">
      <c r="A4" s="137" t="s">
        <v>35</v>
      </c>
      <c r="B4" s="138"/>
      <c r="C4" s="81"/>
      <c r="D4" s="81"/>
      <c r="E4" s="81"/>
      <c r="F4" s="81"/>
      <c r="G4" s="81"/>
      <c r="H4" s="81"/>
      <c r="I4" s="81"/>
      <c r="J4" s="81"/>
    </row>
    <row r="5" spans="1:11" s="67" customFormat="1" ht="15.75" x14ac:dyDescent="0.2">
      <c r="A5" s="139" t="s">
        <v>3626</v>
      </c>
      <c r="B5" s="140"/>
      <c r="C5" s="81"/>
      <c r="D5" s="81"/>
      <c r="E5" s="81"/>
      <c r="F5" s="81"/>
      <c r="G5" s="81"/>
      <c r="H5" s="81"/>
      <c r="I5" s="81"/>
      <c r="J5" s="81"/>
    </row>
    <row r="6" spans="1:11" s="67" customFormat="1" ht="12" customHeight="1" x14ac:dyDescent="0.2">
      <c r="A6" s="65"/>
      <c r="B6" s="66"/>
      <c r="C6" s="83"/>
      <c r="D6" s="81"/>
      <c r="E6" s="81"/>
      <c r="F6" s="81"/>
      <c r="G6" s="81"/>
      <c r="H6" s="81"/>
      <c r="I6" s="81"/>
      <c r="J6" s="81"/>
    </row>
    <row r="7" spans="1:11" ht="25.5" customHeight="1" x14ac:dyDescent="0.2">
      <c r="A7" s="145" t="s">
        <v>3623</v>
      </c>
      <c r="B7" s="142"/>
      <c r="C7" s="84"/>
      <c r="D7" s="81"/>
      <c r="E7" s="85"/>
      <c r="F7" s="85"/>
      <c r="G7" s="85"/>
      <c r="H7" s="86"/>
      <c r="I7" s="81"/>
      <c r="J7" s="81"/>
      <c r="K7" s="87"/>
    </row>
    <row r="8" spans="1:11" ht="16.5" customHeight="1" x14ac:dyDescent="0.2">
      <c r="A8" s="146" t="s">
        <v>52</v>
      </c>
      <c r="B8" s="147"/>
      <c r="C8" s="84"/>
      <c r="D8" s="81"/>
      <c r="E8" s="85"/>
      <c r="F8" s="85"/>
      <c r="G8" s="85"/>
      <c r="H8" s="86"/>
      <c r="I8" s="81"/>
      <c r="J8" s="81"/>
      <c r="K8" s="87"/>
    </row>
    <row r="9" spans="1:11" x14ac:dyDescent="0.2">
      <c r="A9" s="68"/>
      <c r="B9" s="69"/>
      <c r="C9" s="88"/>
      <c r="D9" s="81"/>
      <c r="E9" s="85"/>
      <c r="F9" s="85"/>
      <c r="G9" s="85"/>
      <c r="H9" s="86"/>
      <c r="I9" s="81"/>
      <c r="J9" s="81"/>
      <c r="K9" s="87"/>
    </row>
    <row r="10" spans="1:11" x14ac:dyDescent="0.2">
      <c r="A10" s="70" t="s">
        <v>36</v>
      </c>
      <c r="B10" s="70" t="s">
        <v>37</v>
      </c>
      <c r="C10" s="88"/>
      <c r="D10" s="81"/>
      <c r="E10" s="81"/>
      <c r="F10" s="81"/>
      <c r="G10" s="81"/>
      <c r="H10" s="81"/>
      <c r="I10" s="81"/>
      <c r="J10" s="81"/>
      <c r="K10" s="87"/>
    </row>
    <row r="11" spans="1:11" ht="22.5" customHeight="1" x14ac:dyDescent="0.2">
      <c r="A11" s="71" t="s">
        <v>38</v>
      </c>
      <c r="B11" s="1">
        <v>4.1799999999999997E-2</v>
      </c>
      <c r="C11" s="81"/>
      <c r="D11" s="89"/>
      <c r="E11" s="81"/>
      <c r="F11" s="81"/>
      <c r="G11" s="81"/>
      <c r="H11" s="81"/>
      <c r="I11" s="81"/>
      <c r="J11" s="81"/>
      <c r="K11" s="87"/>
    </row>
    <row r="12" spans="1:11" ht="22.5" customHeight="1" x14ac:dyDescent="0.2">
      <c r="A12" s="71" t="s">
        <v>46</v>
      </c>
      <c r="B12" s="1">
        <v>1.11E-2</v>
      </c>
      <c r="C12" s="81"/>
      <c r="D12" s="90"/>
      <c r="E12" s="81"/>
      <c r="F12" s="81"/>
      <c r="G12" s="81"/>
      <c r="H12" s="81"/>
      <c r="I12" s="81"/>
      <c r="J12" s="81"/>
      <c r="K12" s="87"/>
    </row>
    <row r="13" spans="1:11" ht="22.5" customHeight="1" x14ac:dyDescent="0.2">
      <c r="A13" s="71" t="s">
        <v>48</v>
      </c>
      <c r="B13" s="1">
        <v>8.8999999999999999E-3</v>
      </c>
      <c r="C13" s="81"/>
      <c r="D13" s="81"/>
      <c r="E13" s="85"/>
      <c r="F13" s="85"/>
      <c r="G13" s="85"/>
      <c r="H13" s="86"/>
      <c r="I13" s="81"/>
      <c r="J13" s="81"/>
      <c r="K13" s="87"/>
    </row>
    <row r="14" spans="1:11" ht="22.5" customHeight="1" x14ac:dyDescent="0.2">
      <c r="A14" s="71" t="s">
        <v>49</v>
      </c>
      <c r="B14" s="1">
        <v>8.2000000000000007E-3</v>
      </c>
      <c r="C14" s="81"/>
      <c r="D14" s="81"/>
      <c r="E14" s="81"/>
      <c r="F14" s="81"/>
      <c r="G14" s="81"/>
      <c r="H14" s="81"/>
      <c r="I14" s="81"/>
      <c r="J14" s="81"/>
      <c r="K14" s="87"/>
    </row>
    <row r="15" spans="1:11" ht="22.5" customHeight="1" x14ac:dyDescent="0.2">
      <c r="A15" s="72"/>
      <c r="B15" s="75">
        <f>SUM(B11:B14)</f>
        <v>6.9999999999999993E-2</v>
      </c>
      <c r="C15" s="81"/>
      <c r="D15" s="81"/>
      <c r="E15" s="81"/>
      <c r="F15" s="81"/>
      <c r="G15" s="81"/>
      <c r="H15" s="81"/>
      <c r="I15" s="81"/>
      <c r="J15" s="81"/>
      <c r="K15" s="87"/>
    </row>
    <row r="16" spans="1:11" ht="22.5" customHeight="1" x14ac:dyDescent="0.2">
      <c r="A16" s="72"/>
      <c r="B16" s="74"/>
      <c r="C16" s="81"/>
      <c r="D16" s="81"/>
      <c r="E16" s="81"/>
      <c r="F16" s="81"/>
      <c r="G16" s="81"/>
      <c r="H16" s="81"/>
      <c r="I16" s="81"/>
      <c r="J16" s="81"/>
    </row>
    <row r="17" spans="1:10" ht="22.5" customHeight="1" x14ac:dyDescent="0.2">
      <c r="A17" s="70" t="s">
        <v>39</v>
      </c>
      <c r="B17" s="70" t="s">
        <v>37</v>
      </c>
      <c r="C17" s="81"/>
      <c r="D17" s="81"/>
      <c r="E17" s="81"/>
      <c r="F17" s="81"/>
      <c r="G17" s="81"/>
      <c r="H17" s="81"/>
      <c r="I17" s="81"/>
      <c r="J17" s="81"/>
    </row>
    <row r="18" spans="1:10" ht="22.5" customHeight="1" x14ac:dyDescent="0.2">
      <c r="A18" s="71" t="s">
        <v>50</v>
      </c>
      <c r="B18" s="1">
        <f>5.76%-5.76%+5.11%</f>
        <v>5.1100000000000007E-2</v>
      </c>
      <c r="C18" s="81"/>
      <c r="D18" s="91"/>
      <c r="E18" s="81"/>
      <c r="F18" s="81"/>
      <c r="G18" s="81"/>
      <c r="H18" s="81"/>
      <c r="I18" s="81"/>
      <c r="J18" s="81"/>
    </row>
    <row r="19" spans="1:10" ht="22.5" customHeight="1" x14ac:dyDescent="0.2">
      <c r="A19" s="72"/>
      <c r="B19" s="75">
        <f>SUM(B18)</f>
        <v>5.1100000000000007E-2</v>
      </c>
      <c r="C19" s="81"/>
      <c r="D19" s="81"/>
      <c r="E19" s="81"/>
      <c r="F19" s="81"/>
      <c r="G19" s="81"/>
      <c r="H19" s="81"/>
      <c r="I19" s="81"/>
      <c r="J19" s="81"/>
    </row>
    <row r="20" spans="1:10" ht="22.5" customHeight="1" x14ac:dyDescent="0.2">
      <c r="A20" s="72"/>
      <c r="B20" s="74"/>
      <c r="C20" s="81"/>
      <c r="D20" s="81"/>
      <c r="E20" s="81"/>
      <c r="F20" s="81"/>
      <c r="G20" s="81"/>
      <c r="H20" s="81"/>
      <c r="I20" s="81"/>
      <c r="J20" s="81"/>
    </row>
    <row r="21" spans="1:10" ht="22.5" customHeight="1" x14ac:dyDescent="0.2">
      <c r="A21" s="70" t="s">
        <v>40</v>
      </c>
      <c r="B21" s="70" t="s">
        <v>37</v>
      </c>
      <c r="C21" s="81"/>
      <c r="D21" s="81"/>
      <c r="E21" s="81"/>
      <c r="F21" s="81"/>
      <c r="G21" s="81"/>
      <c r="H21" s="81"/>
      <c r="I21" s="81"/>
      <c r="J21" s="81"/>
    </row>
    <row r="22" spans="1:10" ht="22.5" customHeight="1" x14ac:dyDescent="0.2">
      <c r="A22" s="71" t="s">
        <v>41</v>
      </c>
      <c r="B22" s="1">
        <v>6.4999999999999997E-3</v>
      </c>
      <c r="C22" s="81"/>
      <c r="D22" s="92"/>
      <c r="E22" s="81"/>
      <c r="F22" s="81"/>
      <c r="G22" s="81"/>
      <c r="H22" s="81"/>
      <c r="I22" s="81"/>
      <c r="J22" s="81"/>
    </row>
    <row r="23" spans="1:10" ht="22.5" customHeight="1" x14ac:dyDescent="0.2">
      <c r="A23" s="71" t="s">
        <v>42</v>
      </c>
      <c r="B23" s="1">
        <v>0.03</v>
      </c>
      <c r="C23" s="81"/>
      <c r="D23" s="92"/>
      <c r="E23" s="81"/>
      <c r="F23" s="81"/>
      <c r="G23" s="81"/>
      <c r="H23" s="81"/>
      <c r="I23" s="81"/>
      <c r="J23" s="81"/>
    </row>
    <row r="24" spans="1:10" ht="22.5" customHeight="1" x14ac:dyDescent="0.2">
      <c r="A24" s="71" t="s">
        <v>47</v>
      </c>
      <c r="B24" s="1" t="s">
        <v>45</v>
      </c>
      <c r="C24" s="81"/>
      <c r="D24" s="92"/>
      <c r="E24" s="81"/>
      <c r="F24" s="81"/>
      <c r="G24" s="81"/>
      <c r="H24" s="81"/>
      <c r="I24" s="81"/>
      <c r="J24" s="81"/>
    </row>
    <row r="25" spans="1:10" ht="22.5" customHeight="1" x14ac:dyDescent="0.2">
      <c r="A25" s="71" t="s">
        <v>43</v>
      </c>
      <c r="B25" s="2" t="s">
        <v>45</v>
      </c>
      <c r="C25" s="81"/>
      <c r="D25" s="92"/>
      <c r="E25" s="81"/>
      <c r="F25" s="93"/>
      <c r="G25" s="81"/>
      <c r="H25" s="81"/>
      <c r="I25" s="81"/>
      <c r="J25" s="81"/>
    </row>
    <row r="26" spans="1:10" ht="22.5" customHeight="1" x14ac:dyDescent="0.2">
      <c r="A26" s="72"/>
      <c r="B26" s="77">
        <f>SUM(B22:B25)</f>
        <v>3.6499999999999998E-2</v>
      </c>
      <c r="C26" s="87"/>
      <c r="D26" s="87"/>
      <c r="E26" s="87"/>
      <c r="F26" s="87"/>
      <c r="G26" s="87"/>
      <c r="H26" s="87"/>
      <c r="I26" s="87"/>
      <c r="J26" s="87"/>
    </row>
    <row r="27" spans="1:10" ht="22.5" customHeight="1" x14ac:dyDescent="0.2">
      <c r="A27" s="72"/>
      <c r="B27" s="78"/>
      <c r="C27" s="87"/>
      <c r="D27" s="87"/>
      <c r="E27" s="87"/>
      <c r="F27" s="87"/>
      <c r="G27" s="87"/>
      <c r="H27" s="87"/>
      <c r="I27" s="87"/>
      <c r="J27" s="87"/>
    </row>
    <row r="28" spans="1:10" ht="22.5" customHeight="1" x14ac:dyDescent="0.2">
      <c r="A28" s="129" t="s">
        <v>44</v>
      </c>
      <c r="B28" s="130"/>
      <c r="C28" s="87"/>
      <c r="D28" s="87"/>
      <c r="E28" s="87"/>
      <c r="F28" s="87"/>
      <c r="G28" s="87"/>
      <c r="H28" s="87"/>
      <c r="I28" s="87"/>
      <c r="J28" s="87"/>
    </row>
    <row r="29" spans="1:10" x14ac:dyDescent="0.2">
      <c r="A29" s="72"/>
      <c r="B29" s="74"/>
      <c r="C29" s="87"/>
      <c r="D29" s="87"/>
      <c r="E29" s="87"/>
      <c r="F29" s="87"/>
      <c r="G29" s="87"/>
      <c r="H29" s="87"/>
      <c r="I29" s="87"/>
      <c r="J29" s="87"/>
    </row>
    <row r="30" spans="1:10" x14ac:dyDescent="0.2">
      <c r="A30" s="72"/>
      <c r="B30" s="74"/>
      <c r="C30" s="87"/>
      <c r="D30" s="87"/>
      <c r="E30" s="87"/>
      <c r="F30" s="87"/>
      <c r="G30" s="87"/>
      <c r="H30" s="87"/>
      <c r="I30" s="87"/>
      <c r="J30" s="87"/>
    </row>
    <row r="31" spans="1:10" x14ac:dyDescent="0.2">
      <c r="A31" s="72"/>
      <c r="B31" s="74"/>
      <c r="C31" s="87"/>
      <c r="D31" s="87"/>
      <c r="E31" s="87"/>
      <c r="F31" s="87"/>
      <c r="G31" s="87"/>
      <c r="H31" s="87"/>
      <c r="I31" s="87"/>
      <c r="J31" s="87"/>
    </row>
    <row r="32" spans="1:10" x14ac:dyDescent="0.2">
      <c r="A32" s="72"/>
      <c r="B32" s="74"/>
      <c r="C32" s="87"/>
      <c r="D32" s="87"/>
      <c r="E32" s="87"/>
      <c r="F32" s="87"/>
      <c r="G32" s="87"/>
      <c r="H32" s="87"/>
      <c r="I32" s="87"/>
      <c r="J32" s="87"/>
    </row>
    <row r="33" spans="1:9" x14ac:dyDescent="0.2">
      <c r="A33" s="70" t="s">
        <v>55</v>
      </c>
      <c r="B33" s="79">
        <f>ROUND(((1+(B11+B13+B14))*(1+B12)*(1+B18)/(1-B26)-1),4)</f>
        <v>0.16800000000000001</v>
      </c>
      <c r="C33" s="87"/>
      <c r="D33" s="94"/>
      <c r="E33" s="95"/>
      <c r="F33" s="95"/>
      <c r="G33" s="95"/>
      <c r="H33" s="86"/>
      <c r="I33" s="81"/>
    </row>
  </sheetData>
  <sheetProtection algorithmName="SHA-512" hashValue="CuVgdLZV+ZSnGGMI7/JYJK6dkLzqrn2Ehb29Lk3Iv37DZgU3BM7KEp82JEHkI5r7egTJ+2ipaJZ0UFUKllmOzg==" saltValue="uj781MWiIg6d35cB2XA9JQ==" spinCount="100000" sheet="1" objects="1" scenarios="1"/>
  <mergeCells count="8">
    <mergeCell ref="A28:B28"/>
    <mergeCell ref="A1:B1"/>
    <mergeCell ref="A2:B2"/>
    <mergeCell ref="A3:B3"/>
    <mergeCell ref="A4:B4"/>
    <mergeCell ref="A5:B5"/>
    <mergeCell ref="A7:B7"/>
    <mergeCell ref="A8:B8"/>
  </mergeCells>
  <printOptions horizontalCentered="1"/>
  <pageMargins left="0.19685039370078741" right="0.19685039370078741" top="0.59055118110236227" bottom="0.39370078740157483" header="0.11811023622047245" footer="0.19685039370078741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4</vt:i4>
      </vt:variant>
    </vt:vector>
  </HeadingPairs>
  <TitlesOfParts>
    <vt:vector size="7" baseType="lpstr">
      <vt:lpstr>PLANILHA</vt:lpstr>
      <vt:lpstr>BDI ONERADO</vt:lpstr>
      <vt:lpstr>BDI DIFERENCIADO</vt:lpstr>
      <vt:lpstr>'BDI DIFERENCIADO'!Area_de_impressao</vt:lpstr>
      <vt:lpstr>'BDI ONERADO'!Area_de_impressao</vt:lpstr>
      <vt:lpstr>PLANILHA!Area_de_impressao</vt:lpstr>
      <vt:lpstr>PLANILHA!Titulos_de_impressao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2025-10-08T21:05:45Z</cp:lastPrinted>
  <dcterms:created xsi:type="dcterms:W3CDTF">2025-07-31T12:02:56Z</dcterms:created>
  <dcterms:modified xsi:type="dcterms:W3CDTF">2025-10-13T12:43:50Z</dcterms:modified>
</cp:coreProperties>
</file>