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18. Contenção Rua São José (N.AG Planilha)\"/>
    </mc:Choice>
  </mc:AlternateContent>
  <bookViews>
    <workbookView xWindow="0" yWindow="0" windowWidth="21600" windowHeight="9345"/>
  </bookViews>
  <sheets>
    <sheet name="Planilha Referencial" sheetId="1" r:id="rId1"/>
    <sheet name="Cronograma Referencial" sheetId="3" r:id="rId2"/>
    <sheet name="BDI-Serviços " sheetId="5" r:id="rId3"/>
  </sheets>
  <externalReferences>
    <externalReference r:id="rId4"/>
    <externalReference r:id="rId5"/>
    <externalReference r:id="rId6"/>
  </externalReferences>
  <definedNames>
    <definedName name="_________________________esc15">"#ref!"</definedName>
    <definedName name="_________________________esc4">"#ref!"</definedName>
    <definedName name="_________________________esc6">"#ref!"</definedName>
    <definedName name="________________________esc15">"#ref!"</definedName>
    <definedName name="________________________esc4">"#ref!"</definedName>
    <definedName name="________________________esc6">"#ref!"</definedName>
    <definedName name="_______________________esc15">"#ref!"</definedName>
    <definedName name="_______________________esc4">"#ref!"</definedName>
    <definedName name="_______________________esc6">"#ref!"</definedName>
    <definedName name="______________________esc15">"#ref!"</definedName>
    <definedName name="______________________esc4">"#ref!"</definedName>
    <definedName name="______________________esc6">"#ref!"</definedName>
    <definedName name="____________________esc15">"#ref!"</definedName>
    <definedName name="____________________esc4">"#ref!"</definedName>
    <definedName name="____________________esc6">"#ref!"</definedName>
    <definedName name="___________________esc15">"#ref!"</definedName>
    <definedName name="___________________esc4">"#ref!"</definedName>
    <definedName name="___________________esc6">"#ref!"</definedName>
    <definedName name="__________________esc15">"#ref!"</definedName>
    <definedName name="__________________esc4">"#ref!"</definedName>
    <definedName name="__________________esc6">"#ref!"</definedName>
    <definedName name="_________________esc15">"#ref!"</definedName>
    <definedName name="_________________esc4">"#ref!"</definedName>
    <definedName name="_________________esc6">"#ref!"</definedName>
    <definedName name="________________esc15" localSheetId="2">#REF!</definedName>
    <definedName name="________________esc15">#REF!</definedName>
    <definedName name="________________esc4" localSheetId="2">#REF!</definedName>
    <definedName name="________________esc4">#REF!</definedName>
    <definedName name="________________esc6" localSheetId="2">#REF!</definedName>
    <definedName name="________________esc6">#REF!</definedName>
    <definedName name="_______________esc15">"#ref!"</definedName>
    <definedName name="_______________esc4">"#ref!"</definedName>
    <definedName name="_______________esc6">"#ref!"</definedName>
    <definedName name="______________esc15">"#ref!"</definedName>
    <definedName name="______________esc4">"#ref!"</definedName>
    <definedName name="______________esc6">"#ref!"</definedName>
    <definedName name="_____________esc15">"#ref!"</definedName>
    <definedName name="_____________esc4">"#ref!"</definedName>
    <definedName name="_____________esc6">"#ref!"</definedName>
    <definedName name="____________esc15">"#ref!"</definedName>
    <definedName name="____________esc4">"#ref!"</definedName>
    <definedName name="____________esc6">"#ref!"</definedName>
    <definedName name="___________esc15">"#ref!"</definedName>
    <definedName name="___________esc4">"#ref!"</definedName>
    <definedName name="___________esc6">"#ref!"</definedName>
    <definedName name="__________esc15">"#ref!"</definedName>
    <definedName name="__________esc4">"#ref!"</definedName>
    <definedName name="__________esc6">"#ref!"</definedName>
    <definedName name="_________esc15">"#ref!"</definedName>
    <definedName name="_________esc4">"#ref!"</definedName>
    <definedName name="_________esc6">"#ref!"</definedName>
    <definedName name="________esc15">"#ref!"</definedName>
    <definedName name="________esc4">"#ref!"</definedName>
    <definedName name="________esc6">"#ref!"</definedName>
    <definedName name="_______esc15">"#ref!"</definedName>
    <definedName name="_______esc4">"#ref!"</definedName>
    <definedName name="_______esc6">"#ref!"</definedName>
    <definedName name="______esc15" localSheetId="2">#REF!</definedName>
    <definedName name="______esc15">#REF!</definedName>
    <definedName name="______esc4" localSheetId="2">#REF!</definedName>
    <definedName name="______esc4">#REF!</definedName>
    <definedName name="______esc6" localSheetId="2">#REF!</definedName>
    <definedName name="______esc6">#REF!</definedName>
    <definedName name="_____esc15" localSheetId="2">#REF!</definedName>
    <definedName name="_____esc15">#REF!</definedName>
    <definedName name="_____esc4" localSheetId="2">#REF!</definedName>
    <definedName name="_____esc4">#REF!</definedName>
    <definedName name="_____esc6" localSheetId="2">#REF!</definedName>
    <definedName name="_____esc6">#REF!</definedName>
    <definedName name="_____xlnm_Database">"#ref!"</definedName>
    <definedName name="_____xlnm_Recorder">"#ref!"</definedName>
    <definedName name="____esc15" localSheetId="2">#REF!</definedName>
    <definedName name="____esc15">#REF!</definedName>
    <definedName name="____esc4" localSheetId="2">#REF!</definedName>
    <definedName name="____esc4">#REF!</definedName>
    <definedName name="____esc6" localSheetId="2">#REF!</definedName>
    <definedName name="____esc6">#REF!</definedName>
    <definedName name="____xlnm_Database">"#ref!"</definedName>
    <definedName name="____xlnm_Recorder">"#ref!"</definedName>
    <definedName name="___esc15" localSheetId="2">#REF!</definedName>
    <definedName name="___esc15">#REF!</definedName>
    <definedName name="___esc4" localSheetId="2">#REF!</definedName>
    <definedName name="___esc4">#REF!</definedName>
    <definedName name="___esc6" localSheetId="2">#REF!</definedName>
    <definedName name="___esc6">#REF!</definedName>
    <definedName name="___xlnm_Database">"#ref!"</definedName>
    <definedName name="___xlnm_Recorder">"#ref!"</definedName>
    <definedName name="__esc15" localSheetId="2">#REF!</definedName>
    <definedName name="__esc15">#REF!</definedName>
    <definedName name="__esc4" localSheetId="2">#REF!</definedName>
    <definedName name="__esc4">#REF!</definedName>
    <definedName name="__esc6" localSheetId="2">#REF!</definedName>
    <definedName name="__esc6">#REF!</definedName>
    <definedName name="__xlnm_Database">"#ref!"</definedName>
    <definedName name="__xlnm_Print_Area" localSheetId="1">'Cronograma Referencial'!$A$1:$M$68</definedName>
    <definedName name="__xlnm_Print_Titles" localSheetId="1">'Cronograma Referencial'!$4:$5</definedName>
    <definedName name="__xlnm_Recorder">"#ref!"</definedName>
    <definedName name="_esc15" localSheetId="2">#REF!</definedName>
    <definedName name="_esc15">"#ref!"</definedName>
    <definedName name="_esc4" localSheetId="2">#REF!</definedName>
    <definedName name="_esc4">"#ref!"</definedName>
    <definedName name="_esc6" localSheetId="2">#REF!</definedName>
    <definedName name="_esc6">"#ref!"</definedName>
    <definedName name="_xlnm._FilterDatabase" localSheetId="0" hidden="1">'Planilha Referencial'!$A$9:$K$227</definedName>
    <definedName name="_xlnm.Print_Area" localSheetId="2">'BDI-Serviços '!$B$1:$AJ$26</definedName>
    <definedName name="_xlnm.Print_Area" localSheetId="1">'Cronograma Referencial'!$A$1:$M$68</definedName>
    <definedName name="_xlnm.Print_Area" localSheetId="0">'Planilha Referencial'!$A$1:$H$227</definedName>
    <definedName name="Asf" localSheetId="2">#REF!</definedName>
    <definedName name="Asf">"#ref!"</definedName>
    <definedName name="Asf_1" localSheetId="2">'[1]REDE COLETORA'!#REF!</definedName>
    <definedName name="Asf_1">NA()</definedName>
    <definedName name="Asf_2" localSheetId="2">'[1]REDE COLETORA'!#REF!</definedName>
    <definedName name="Asf_2">NA()</definedName>
    <definedName name="_xlnm.Database" localSheetId="2">#REF!</definedName>
    <definedName name="_xlnm.Database">#REF!</definedName>
    <definedName name="Cim" localSheetId="2">#REF!</definedName>
    <definedName name="Cim">"#ref!"</definedName>
    <definedName name="Cim_1" localSheetId="2">'[1]REDE COLETORA'!#REF!</definedName>
    <definedName name="Cim_1">NA()</definedName>
    <definedName name="Cim_2" localSheetId="2">'[1]REDE COLETORA'!#REF!</definedName>
    <definedName name="Cim_2">NA()</definedName>
    <definedName name="DESONERACAO" localSheetId="2">IF(OR(Import_Desoneracao="DESONERADO",Import_Desoneracao="SIM"),"SIM","NÃO")</definedName>
    <definedName name="DESONERACAO">IF(OR(Import_Desoneracao="DESONERADO",Import_Desoneracao="SIM"),"SIM","NÃO")</definedName>
    <definedName name="esc15_1" localSheetId="2">'[1]REDE COLETORA'!#REF!</definedName>
    <definedName name="esc15_1">NA()</definedName>
    <definedName name="esc15_2" localSheetId="2">'[1]REDE COLETORA'!#REF!</definedName>
    <definedName name="esc15_2">NA()</definedName>
    <definedName name="esc4_1" localSheetId="2">'[1]REDE COLETORA'!#REF!</definedName>
    <definedName name="esc4_1">NA()</definedName>
    <definedName name="esc4_2" localSheetId="2">'[1]REDE COLETORA'!#REF!</definedName>
    <definedName name="esc4_2">NA()</definedName>
    <definedName name="esc6_1" localSheetId="2">'[1]REDE COLETORA'!#REF!</definedName>
    <definedName name="esc6_1">NA()</definedName>
    <definedName name="esc6_2" localSheetId="2">'[1]REDE COLETORA'!#REF!</definedName>
    <definedName name="esc6_2">NA()</definedName>
    <definedName name="Excel_BuiltIn_Database" localSheetId="2">#REF!</definedName>
    <definedName name="Excel_BuiltIn_Database">#REF!</definedName>
    <definedName name="Excel_BuiltIn_Print_Area_2" localSheetId="1">NA()</definedName>
    <definedName name="Excel_BuiltIn_Print_Titles_2" localSheetId="1">NA()</definedName>
    <definedName name="Excel_BuiltIn_Print_Titles_2_1" localSheetId="1">NA()</definedName>
    <definedName name="Excel_BuiltIn_Print_Titles_3" localSheetId="1">NA()</definedName>
    <definedName name="Excel_BuiltIn_Recorder" localSheetId="2">#REF!</definedName>
    <definedName name="Excel_BuiltIn_Recorder">#REF!</definedName>
    <definedName name="FoFo" localSheetId="2">#REF!</definedName>
    <definedName name="FoFo">"#ref!"</definedName>
    <definedName name="FoFo_1" localSheetId="2">'[1]REDE COLETORA'!#REF!</definedName>
    <definedName name="FoFo_1">NA()</definedName>
    <definedName name="FoFo_2" localSheetId="2">'[1]REDE COLETORA'!#REF!</definedName>
    <definedName name="FoFo_2">NA()</definedName>
    <definedName name="_xlnm.Recorder" localSheetId="2">#REF!</definedName>
    <definedName name="_xlnm.Recorder">#REF!</definedName>
    <definedName name="Import_Desoneracao">#N/A</definedName>
    <definedName name="Macro1" localSheetId="2">#REF!</definedName>
    <definedName name="Macro1">#REF!</definedName>
    <definedName name="MBV" localSheetId="2">#REF!</definedName>
    <definedName name="MBV">"#ref!"</definedName>
    <definedName name="MBV_1" localSheetId="2">'[1]REDE COLETORA'!#REF!</definedName>
    <definedName name="MBV_1">NA()</definedName>
    <definedName name="MBV_2" localSheetId="2">'[1]REDE COLETORA'!#REF!</definedName>
    <definedName name="MBV_2">NA()</definedName>
    <definedName name="ORÇAMENTO.BancoRef" hidden="1">'[2]PLANILHA ORÇAMENTÁRIA'!$E$8</definedName>
    <definedName name="ORÇAMENTO_BancoRef">"planilha!#ref!"</definedName>
    <definedName name="Par" localSheetId="2">#REF!</definedName>
    <definedName name="Par">"#ref!"</definedName>
    <definedName name="Par_1" localSheetId="2">'[1]REDE COLETORA'!#REF!</definedName>
    <definedName name="Par_1">NA()</definedName>
    <definedName name="Par_2" localSheetId="2">'[1]REDE COLETORA'!#REF!</definedName>
    <definedName name="Par_2">NA()</definedName>
    <definedName name="PVC" localSheetId="2">#REF!</definedName>
    <definedName name="PVC">"#ref!"</definedName>
    <definedName name="PVC_1" localSheetId="2">'[1]REDE COLETORA'!#REF!</definedName>
    <definedName name="PVC_1">NA()</definedName>
    <definedName name="PVC_2" localSheetId="2">'[1]REDE COLETORA'!#REF!</definedName>
    <definedName name="PVC_2">NA()</definedName>
    <definedName name="REFERENCIA.Descricao" localSheetId="2" hidden="1">IF(ISNUMBER('[2]PLANILHA ORÇAMENTÁRIA'!$AE1),OFFSET(INDIRECT(ORÇAMENTO.BancoRef),'[2]PLANILHA ORÇAMENTÁRIA'!$AE1-1,3,1),'[2]PLANILHA ORÇAMENTÁRIA'!$AE1)</definedName>
    <definedName name="REFERENCIA.Descricao" hidden="1">IF(ISNUMBER('[2]PLANILHA ORÇAMENTÁRIA'!$AE1),OFFSET(INDIRECT(ORÇAMENTO.BancoRef),'[2]PLANILHA ORÇAMENTÁRIA'!$AE1-1,3,1),'[2]PLANILHA ORÇAMENTÁRIA'!$AE1)</definedName>
    <definedName name="REFERENCIA_Descricao" localSheetId="2">IF(ISNUMBER('[3]Planilha Proponente'!$AC1),OFFSET(INDIRECT(ORÇAMENTO_BancoRef),'[3]Planilha Proponente'!$AC1-1,3,1),'[3]Planilha Proponente'!$AC1)</definedName>
    <definedName name="REFERENCIA_Descricao">IF(ISNUMBER('[3]Planilha Proponente'!$AC1),OFFSET(INDIRECT(ORÇAMENTO_BancoRef),'[3]Planilha Proponente'!$AC1-1,3,1),'[3]Planilha Proponente'!$AC1)</definedName>
    <definedName name="REFERENCIA_Unidade" localSheetId="2">IF(ISNUMBER('[3]Planilha Proponente'!$AC1),OFFSET(INDIRECT(ORÇAMENTO_BancoRef),'[3]Planilha Proponente'!$AC1-1,4,1),"-")</definedName>
    <definedName name="REFERENCIA_Unidade">IF(ISNUMBER('[3]Planilha Proponente'!$AC1),OFFSET(INDIRECT(ORÇAMENTO_BancoRef),'[3]Planilha Proponente'!$AC1-1,4,1),"-")</definedName>
    <definedName name="SDSD" localSheetId="1">NA()</definedName>
    <definedName name="SHARED_FORMULA_19_31_19_31_2" localSheetId="2">#REF!</definedName>
    <definedName name="SHARED_FORMULA_19_31_19_31_2">#REF!</definedName>
    <definedName name="SHARED_FORMULA_19_59_19_59_2" localSheetId="2">#REF!</definedName>
    <definedName name="SHARED_FORMULA_19_59_19_59_2">#REF!</definedName>
    <definedName name="SHARED_FORMULA_27_106_27_106_6" localSheetId="2">#REF!*(1+#REF!)</definedName>
    <definedName name="SHARED_FORMULA_27_106_27_106_6">#REF!*(1+#REF!)</definedName>
    <definedName name="SHARED_FORMULA_27_157_27_157_6" localSheetId="2">#REF!*(1+#REF!)</definedName>
    <definedName name="SHARED_FORMULA_27_157_27_157_6">#REF!*(1+#REF!)</definedName>
    <definedName name="SHARED_FORMULA_27_17_27_17_53" localSheetId="2">#REF!*(1+#REF!)</definedName>
    <definedName name="SHARED_FORMULA_27_17_27_17_53">#REF!*(1+#REF!)</definedName>
    <definedName name="SHARED_FORMULA_27_18_27_18_45" localSheetId="2">#REF!*(1+#REF!)</definedName>
    <definedName name="SHARED_FORMULA_27_18_27_18_45">#REF!*(1+#REF!)</definedName>
    <definedName name="SHARED_FORMULA_27_19_27_19_13" localSheetId="2">#REF!*(1+#REF!)</definedName>
    <definedName name="SHARED_FORMULA_27_19_27_19_13">#REF!*(1+#REF!)</definedName>
    <definedName name="SHARED_FORMULA_27_19_27_19_17" localSheetId="2">#REF!*(1+#REF!)</definedName>
    <definedName name="SHARED_FORMULA_27_19_27_19_17">#REF!*(1+#REF!)</definedName>
    <definedName name="SHARED_FORMULA_27_19_27_19_29" localSheetId="2">#REF!*(1+#REF!)</definedName>
    <definedName name="SHARED_FORMULA_27_19_27_19_29">#REF!*(1+#REF!)</definedName>
    <definedName name="SHARED_FORMULA_27_19_27_19_33" localSheetId="2">#REF!*(1+#REF!)</definedName>
    <definedName name="SHARED_FORMULA_27_19_27_19_33">#REF!*(1+#REF!)</definedName>
    <definedName name="SHARED_FORMULA_27_19_27_19_56" localSheetId="2">#REF!*(1+#REF!)</definedName>
    <definedName name="SHARED_FORMULA_27_19_27_19_56">#REF!*(1+#REF!)</definedName>
    <definedName name="SHARED_FORMULA_27_19_27_19_58" localSheetId="2">#REF!*(1+#REF!)</definedName>
    <definedName name="SHARED_FORMULA_27_19_27_19_58">#REF!*(1+#REF!)</definedName>
    <definedName name="SHARED_FORMULA_27_20_27_20_37" localSheetId="2">#REF!*(1+#REF!)</definedName>
    <definedName name="SHARED_FORMULA_27_20_27_20_37">#REF!*(1+#REF!)</definedName>
    <definedName name="SHARED_FORMULA_27_20_27_20_41" localSheetId="2">#REF!*(1+#REF!)</definedName>
    <definedName name="SHARED_FORMULA_27_20_27_20_41">#REF!*(1+#REF!)</definedName>
    <definedName name="SHARED_FORMULA_27_20_27_20_49" localSheetId="2">#REF!*(1+#REF!)</definedName>
    <definedName name="SHARED_FORMULA_27_20_27_20_49">#REF!*(1+#REF!)</definedName>
    <definedName name="SHARED_FORMULA_27_20_27_20_9" localSheetId="2">#REF!*(1+#REF!)</definedName>
    <definedName name="SHARED_FORMULA_27_20_27_20_9">#REF!*(1+#REF!)</definedName>
    <definedName name="SHARED_FORMULA_27_21_27_21_21" localSheetId="2">#REF!*(1+#REF!)</definedName>
    <definedName name="SHARED_FORMULA_27_21_27_21_21">#REF!*(1+#REF!)</definedName>
    <definedName name="SHARED_FORMULA_27_21_27_21_25" localSheetId="2">#REF!*(1+#REF!)</definedName>
    <definedName name="SHARED_FORMULA_27_21_27_21_25">#REF!*(1+#REF!)</definedName>
    <definedName name="SHARED_FORMULA_27_21_27_21_6" localSheetId="2">#REF!*(1+#REF!)</definedName>
    <definedName name="SHARED_FORMULA_27_21_27_21_6">#REF!*(1+#REF!)</definedName>
    <definedName name="SHARED_FORMULA_27_23_27_23_53" localSheetId="2">#REF!*(1+#REF!)</definedName>
    <definedName name="SHARED_FORMULA_27_23_27_23_53">#REF!*(1+#REF!)</definedName>
    <definedName name="SHARED_FORMULA_27_25_27_25_56" localSheetId="2">#REF!*(1+#REF!)</definedName>
    <definedName name="SHARED_FORMULA_27_25_27_25_56">#REF!*(1+#REF!)</definedName>
    <definedName name="SHARED_FORMULA_27_33_27_33_58" localSheetId="2">#REF!*(1+#REF!)</definedName>
    <definedName name="SHARED_FORMULA_27_33_27_33_58">#REF!*(1+#REF!)</definedName>
    <definedName name="SHARED_FORMULA_27_33_27_33_9" localSheetId="2">#REF!*(1+#REF!)</definedName>
    <definedName name="SHARED_FORMULA_27_33_27_33_9">#REF!*(1+#REF!)</definedName>
    <definedName name="SHARED_FORMULA_27_34_27_34_13" localSheetId="2">#REF!*(1+#REF!)</definedName>
    <definedName name="SHARED_FORMULA_27_34_27_34_13">#REF!*(1+#REF!)</definedName>
    <definedName name="SHARED_FORMULA_27_34_27_34_29" localSheetId="2">#REF!*(1+#REF!)</definedName>
    <definedName name="SHARED_FORMULA_27_34_27_34_29">#REF!*(1+#REF!)</definedName>
    <definedName name="SHARED_FORMULA_27_34_27_34_45" localSheetId="2">#REF!*(1+#REF!)</definedName>
    <definedName name="SHARED_FORMULA_27_34_27_34_45">#REF!*(1+#REF!)</definedName>
    <definedName name="SHARED_FORMULA_27_36_27_36_37" localSheetId="2">#REF!*(1+#REF!)</definedName>
    <definedName name="SHARED_FORMULA_27_36_27_36_37">#REF!*(1+#REF!)</definedName>
    <definedName name="SHARED_FORMULA_27_36_27_36_49" localSheetId="2">#REF!*(1+#REF!)</definedName>
    <definedName name="SHARED_FORMULA_27_36_27_36_49">#REF!*(1+#REF!)</definedName>
    <definedName name="SHARED_FORMULA_27_37_27_37_33" localSheetId="2">#REF!*(1+#REF!)</definedName>
    <definedName name="SHARED_FORMULA_27_37_27_37_33">#REF!*(1+#REF!)</definedName>
    <definedName name="SHARED_FORMULA_27_37_27_37_41" localSheetId="2">#REF!*(1+#REF!)</definedName>
    <definedName name="SHARED_FORMULA_27_37_27_37_41">#REF!*(1+#REF!)</definedName>
    <definedName name="SHARED_FORMULA_27_38_27_38_25" localSheetId="2">#REF!*(1+#REF!)</definedName>
    <definedName name="SHARED_FORMULA_27_38_27_38_25">#REF!*(1+#REF!)</definedName>
    <definedName name="SHARED_FORMULA_27_38_27_38_6" localSheetId="2">#REF!*(1+#REF!)</definedName>
    <definedName name="SHARED_FORMULA_27_38_27_38_6">#REF!*(1+#REF!)</definedName>
    <definedName name="SHARED_FORMULA_27_39_27_39_21" localSheetId="2">#REF!*(1+#REF!)</definedName>
    <definedName name="SHARED_FORMULA_27_39_27_39_21">#REF!*(1+#REF!)</definedName>
    <definedName name="SHARED_FORMULA_27_42_27_42_53" localSheetId="2">#REF!*(1+#REF!)</definedName>
    <definedName name="SHARED_FORMULA_27_42_27_42_53">#REF!*(1+#REF!)</definedName>
    <definedName name="SHARED_FORMULA_27_43_27_43_17" localSheetId="2">#REF!*(1+#REF!)</definedName>
    <definedName name="SHARED_FORMULA_27_43_27_43_17">#REF!*(1+#REF!)</definedName>
    <definedName name="SHARED_FORMULA_27_43_27_43_56" localSheetId="2">#REF!*(1+#REF!)</definedName>
    <definedName name="SHARED_FORMULA_27_43_27_43_56">#REF!*(1+#REF!)</definedName>
    <definedName name="SHARED_FORMULA_27_51_27_51_6" localSheetId="2">#REF!*(1+#REF!)</definedName>
    <definedName name="SHARED_FORMULA_27_51_27_51_6">#REF!*(1+#REF!)</definedName>
    <definedName name="SHARED_FORMULA_27_53_27_53_9" localSheetId="2">#REF!*(1+#REF!)</definedName>
    <definedName name="SHARED_FORMULA_27_53_27_53_9">#REF!*(1+#REF!)</definedName>
    <definedName name="SHARED_FORMULA_27_58_27_58_58" localSheetId="2">#REF!*(1+#REF!)</definedName>
    <definedName name="SHARED_FORMULA_27_58_27_58_58">#REF!*(1+#REF!)</definedName>
    <definedName name="SHARED_FORMULA_27_64_27_64_13" localSheetId="2">#REF!*(1+#REF!)</definedName>
    <definedName name="SHARED_FORMULA_27_64_27_64_13">#REF!*(1+#REF!)</definedName>
    <definedName name="SHARED_FORMULA_27_66_27_66_6" localSheetId="2">#REF!*(1+#REF!)</definedName>
    <definedName name="SHARED_FORMULA_27_66_27_66_6">#REF!*(1+#REF!)</definedName>
    <definedName name="SHARED_FORMULA_27_68_27_68_29" localSheetId="2">#REF!*(1+#REF!)</definedName>
    <definedName name="SHARED_FORMULA_27_68_27_68_29">#REF!*(1+#REF!)</definedName>
    <definedName name="SHARED_FORMULA_27_69_27_69_25" localSheetId="2">#REF!*(1+#REF!)</definedName>
    <definedName name="SHARED_FORMULA_27_69_27_69_25">#REF!*(1+#REF!)</definedName>
    <definedName name="SHARED_FORMULA_27_69_27_69_53" localSheetId="2">#REF!*(1+#REF!)</definedName>
    <definedName name="SHARED_FORMULA_27_69_27_69_53">#REF!*(1+#REF!)</definedName>
    <definedName name="SHARED_FORMULA_27_70_27_70_9" localSheetId="2">#REF!*(1+#REF!)</definedName>
    <definedName name="SHARED_FORMULA_27_70_27_70_9">#REF!*(1+#REF!)</definedName>
    <definedName name="SHARED_FORMULA_27_76_27_76_21" localSheetId="2">#REF!*(1+#REF!)</definedName>
    <definedName name="SHARED_FORMULA_27_76_27_76_21">#REF!*(1+#REF!)</definedName>
    <definedName name="SHARED_FORMULA_27_78_27_78_56" localSheetId="2">#REF!*(1+#REF!)</definedName>
    <definedName name="SHARED_FORMULA_27_78_27_78_56">#REF!*(1+#REF!)</definedName>
    <definedName name="SHARED_FORMULA_27_84_27_84_13" localSheetId="2">#REF!*(1+#REF!)</definedName>
    <definedName name="SHARED_FORMULA_27_84_27_84_13">#REF!*(1+#REF!)</definedName>
    <definedName name="SHARED_FORMULA_27_90_27_90_33" localSheetId="2">#REF!*(1+#REF!)</definedName>
    <definedName name="SHARED_FORMULA_27_90_27_90_33">#REF!*(1+#REF!)</definedName>
    <definedName name="SHARED_FORMULA_27_94_27_94_56" localSheetId="2">#REF!*(1+#REF!)</definedName>
    <definedName name="SHARED_FORMULA_27_94_27_94_56">#REF!*(1+#REF!)</definedName>
    <definedName name="SHARED_FORMULA_29_10_29_10_55" localSheetId="2">#REF!*#REF!</definedName>
    <definedName name="SHARED_FORMULA_29_10_29_10_55">#REF!*#REF!</definedName>
    <definedName name="SHARED_FORMULA_29_102_29_102_10" localSheetId="2">#REF!*#REF!</definedName>
    <definedName name="SHARED_FORMULA_29_102_29_102_10">#REF!*#REF!</definedName>
    <definedName name="SHARED_FORMULA_29_102_29_102_19" localSheetId="2">#REF!*#REF!</definedName>
    <definedName name="SHARED_FORMULA_29_102_29_102_19">#REF!*#REF!</definedName>
    <definedName name="SHARED_FORMULA_29_102_29_102_7" localSheetId="2">#REF!*#REF!</definedName>
    <definedName name="SHARED_FORMULA_29_102_29_102_7">#REF!*#REF!</definedName>
    <definedName name="SHARED_FORMULA_29_103_29_103_47" localSheetId="2">#REF!*#REF!</definedName>
    <definedName name="SHARED_FORMULA_29_103_29_103_47">#REF!*#REF!</definedName>
    <definedName name="SHARED_FORMULA_29_104_29_104_15" localSheetId="2">#REF!*#REF!</definedName>
    <definedName name="SHARED_FORMULA_29_104_29_104_15">#REF!*#REF!</definedName>
    <definedName name="SHARED_FORMULA_29_104_29_104_30" localSheetId="2">#REF!*#REF!</definedName>
    <definedName name="SHARED_FORMULA_29_104_29_104_30">#REF!*#REF!</definedName>
    <definedName name="SHARED_FORMULA_29_105_29_105_4" localSheetId="2">#REF!*#REF!</definedName>
    <definedName name="SHARED_FORMULA_29_105_29_105_4">#REF!*#REF!</definedName>
    <definedName name="SHARED_FORMULA_29_105_29_105_46" localSheetId="2">#REF!*#REF!</definedName>
    <definedName name="SHARED_FORMULA_29_105_29_105_46">#REF!*#REF!</definedName>
    <definedName name="SHARED_FORMULA_29_106_29_106_18" localSheetId="2">#REF!*#REF!</definedName>
    <definedName name="SHARED_FORMULA_29_106_29_106_18">#REF!*#REF!</definedName>
    <definedName name="SHARED_FORMULA_29_106_29_106_27" localSheetId="2">#REF!*#REF!</definedName>
    <definedName name="SHARED_FORMULA_29_106_29_106_27">#REF!*#REF!</definedName>
    <definedName name="SHARED_FORMULA_29_106_29_106_39" localSheetId="2">#REF!*#REF!</definedName>
    <definedName name="SHARED_FORMULA_29_106_29_106_39">#REF!*#REF!</definedName>
    <definedName name="SHARED_FORMULA_29_108_29_108_23" localSheetId="2">#REF!*#REF!</definedName>
    <definedName name="SHARED_FORMULA_29_108_29_108_23">#REF!*#REF!</definedName>
    <definedName name="SHARED_FORMULA_29_108_29_108_54" localSheetId="2">#REF!*#REF!</definedName>
    <definedName name="SHARED_FORMULA_29_108_29_108_54">#REF!*#REF!</definedName>
    <definedName name="SHARED_FORMULA_29_110_29_110_10" localSheetId="2">#REF!*#REF!</definedName>
    <definedName name="SHARED_FORMULA_29_110_29_110_10">#REF!*#REF!</definedName>
    <definedName name="SHARED_FORMULA_29_111_29_111_3" localSheetId="2">#REF!*#REF!</definedName>
    <definedName name="SHARED_FORMULA_29_111_29_111_3">#REF!*#REF!</definedName>
    <definedName name="SHARED_FORMULA_29_118_29_118_31" localSheetId="2">#REF!*#REF!</definedName>
    <definedName name="SHARED_FORMULA_29_118_29_118_31">#REF!*#REF!</definedName>
    <definedName name="SHARED_FORMULA_29_121_29_121_55" localSheetId="2">#REF!*#REF!</definedName>
    <definedName name="SHARED_FORMULA_29_121_29_121_55">#REF!*#REF!</definedName>
    <definedName name="SHARED_FORMULA_29_122_29_122_62" localSheetId="2">#REF!*#REF!</definedName>
    <definedName name="SHARED_FORMULA_29_122_29_122_62">#REF!*#REF!</definedName>
    <definedName name="SHARED_FORMULA_29_125_29_125_43" localSheetId="2">#REF!*#REF!</definedName>
    <definedName name="SHARED_FORMULA_29_125_29_125_43">#REF!*#REF!</definedName>
    <definedName name="SHARED_FORMULA_29_126_29_126_30" localSheetId="2">#REF!*#REF!</definedName>
    <definedName name="SHARED_FORMULA_29_126_29_126_30">#REF!*#REF!</definedName>
    <definedName name="SHARED_FORMULA_29_126_29_126_4" localSheetId="2">#REF!*#REF!</definedName>
    <definedName name="SHARED_FORMULA_29_126_29_126_4">#REF!*#REF!</definedName>
    <definedName name="SHARED_FORMULA_29_127_29_127_10" localSheetId="2">#REF!*#REF!</definedName>
    <definedName name="SHARED_FORMULA_29_127_29_127_10">#REF!*#REF!</definedName>
    <definedName name="SHARED_FORMULA_29_131_29_131_31" localSheetId="2">#REF!*#REF!</definedName>
    <definedName name="SHARED_FORMULA_29_131_29_131_31">#REF!*#REF!</definedName>
    <definedName name="SHARED_FORMULA_29_135_29_135_62" localSheetId="2">#REF!*#REF!</definedName>
    <definedName name="SHARED_FORMULA_29_135_29_135_62">#REF!*#REF!</definedName>
    <definedName name="SHARED_FORMULA_29_138_29_138_43" localSheetId="2">#REF!*#REF!</definedName>
    <definedName name="SHARED_FORMULA_29_138_29_138_43">#REF!*#REF!</definedName>
    <definedName name="SHARED_FORMULA_29_144_29_144_55" localSheetId="2">#REF!*#REF!</definedName>
    <definedName name="SHARED_FORMULA_29_144_29_144_55">#REF!*#REF!</definedName>
    <definedName name="SHARED_FORMULA_29_146_29_146_10" localSheetId="2">#REF!*#REF!</definedName>
    <definedName name="SHARED_FORMULA_29_146_29_146_10">#REF!*#REF!</definedName>
    <definedName name="SHARED_FORMULA_29_146_29_146_4" localSheetId="2">#REF!*#REF!</definedName>
    <definedName name="SHARED_FORMULA_29_146_29_146_4">#REF!*#REF!</definedName>
    <definedName name="SHARED_FORMULA_29_15_29_15_10" localSheetId="2">#REF!*#REF!</definedName>
    <definedName name="SHARED_FORMULA_29_15_29_15_10">#REF!*#REF!</definedName>
    <definedName name="SHARED_FORMULA_29_157_29_157_3" localSheetId="2">#REF!*#REF!</definedName>
    <definedName name="SHARED_FORMULA_29_157_29_157_3">#REF!*#REF!</definedName>
    <definedName name="SHARED_FORMULA_29_16_29_16_18" localSheetId="2">#REF!*#REF!</definedName>
    <definedName name="SHARED_FORMULA_29_16_29_16_18">#REF!*#REF!</definedName>
    <definedName name="SHARED_FORMULA_29_16_29_16_38" localSheetId="2">#REF!*#REF!</definedName>
    <definedName name="SHARED_FORMULA_29_16_29_16_38">#REF!*#REF!</definedName>
    <definedName name="SHARED_FORMULA_29_16_29_16_42" localSheetId="2">#REF!*#REF!</definedName>
    <definedName name="SHARED_FORMULA_29_16_29_16_42">#REF!*#REF!</definedName>
    <definedName name="SHARED_FORMULA_29_16_29_16_46" localSheetId="2">#REF!*#REF!</definedName>
    <definedName name="SHARED_FORMULA_29_16_29_16_46">#REF!*#REF!</definedName>
    <definedName name="SHARED_FORMULA_29_16_29_16_50" localSheetId="2">#REF!*#REF!</definedName>
    <definedName name="SHARED_FORMULA_29_16_29_16_50">#REF!*#REF!</definedName>
    <definedName name="SHARED_FORMULA_29_16_29_16_61" localSheetId="2">#REF!*#REF!</definedName>
    <definedName name="SHARED_FORMULA_29_16_29_16_61">#REF!*#REF!</definedName>
    <definedName name="SHARED_FORMULA_29_163_29_163_10" localSheetId="2">#REF!*#REF!</definedName>
    <definedName name="SHARED_FORMULA_29_163_29_163_10">#REF!*#REF!</definedName>
    <definedName name="SHARED_FORMULA_29_166_29_166_55" localSheetId="2">#REF!*#REF!</definedName>
    <definedName name="SHARED_FORMULA_29_166_29_166_55">#REF!*#REF!</definedName>
    <definedName name="SHARED_FORMULA_29_167_29_167_4" localSheetId="2">#REF!*#REF!</definedName>
    <definedName name="SHARED_FORMULA_29_167_29_167_4">#REF!*#REF!</definedName>
    <definedName name="SHARED_FORMULA_29_17_29_17_14" localSheetId="2">#REF!*#REF!</definedName>
    <definedName name="SHARED_FORMULA_29_17_29_17_14">#REF!*#REF!</definedName>
    <definedName name="SHARED_FORMULA_29_18_29_18_11" localSheetId="2">#REF!*#REF!</definedName>
    <definedName name="SHARED_FORMULA_29_18_29_18_11">#REF!*#REF!</definedName>
    <definedName name="SHARED_FORMULA_29_18_29_18_4" localSheetId="2">#REF!*#REF!</definedName>
    <definedName name="SHARED_FORMULA_29_18_29_18_4">#REF!*#REF!</definedName>
    <definedName name="SHARED_FORMULA_29_18_29_18_52" localSheetId="2">#REF!*#REF!</definedName>
    <definedName name="SHARED_FORMULA_29_18_29_18_52">#REF!*#REF!</definedName>
    <definedName name="SHARED_FORMULA_29_182_29_182_10" localSheetId="2">#REF!*#REF!</definedName>
    <definedName name="SHARED_FORMULA_29_182_29_182_10">#REF!*#REF!</definedName>
    <definedName name="SHARED_FORMULA_29_189_29_189_3" localSheetId="2">#REF!*#REF!</definedName>
    <definedName name="SHARED_FORMULA_29_189_29_189_3">#REF!*#REF!</definedName>
    <definedName name="SHARED_FORMULA_29_189_29_189_55" localSheetId="2">#REF!*#REF!</definedName>
    <definedName name="SHARED_FORMULA_29_189_29_189_55">#REF!*#REF!</definedName>
    <definedName name="SHARED_FORMULA_29_19_29_19_22" localSheetId="2">#REF!*#REF!</definedName>
    <definedName name="SHARED_FORMULA_29_19_29_19_22">#REF!*#REF!</definedName>
    <definedName name="SHARED_FORMULA_29_19_29_19_26" localSheetId="2">#REF!*#REF!</definedName>
    <definedName name="SHARED_FORMULA_29_19_29_19_26">#REF!*#REF!</definedName>
    <definedName name="SHARED_FORMULA_29_19_29_19_51" localSheetId="2">#REF!*#REF!</definedName>
    <definedName name="SHARED_FORMULA_29_19_29_19_51">#REF!*#REF!</definedName>
    <definedName name="SHARED_FORMULA_29_199_29_199_10" localSheetId="2">#REF!*#REF!</definedName>
    <definedName name="SHARED_FORMULA_29_199_29_199_10">#REF!*#REF!</definedName>
    <definedName name="SHARED_FORMULA_29_20_29_20_19" localSheetId="2">#REF!*#REF!</definedName>
    <definedName name="SHARED_FORMULA_29_20_29_20_19">#REF!*#REF!</definedName>
    <definedName name="SHARED_FORMULA_29_20_29_20_23" localSheetId="2">#REF!*#REF!</definedName>
    <definedName name="SHARED_FORMULA_29_20_29_20_23">#REF!*#REF!</definedName>
    <definedName name="SHARED_FORMULA_29_20_29_20_43" localSheetId="2">#REF!*#REF!</definedName>
    <definedName name="SHARED_FORMULA_29_20_29_20_43">#REF!*#REF!</definedName>
    <definedName name="SHARED_FORMULA_29_20_29_20_57" localSheetId="2">#REF!*#REF!</definedName>
    <definedName name="SHARED_FORMULA_29_20_29_20_57">#REF!*#REF!</definedName>
    <definedName name="SHARED_FORMULA_29_21_29_21_15" localSheetId="2">#REF!*#REF!</definedName>
    <definedName name="SHARED_FORMULA_29_21_29_21_15">#REF!*#REF!</definedName>
    <definedName name="SHARED_FORMULA_29_21_29_21_27" localSheetId="2">#REF!*#REF!</definedName>
    <definedName name="SHARED_FORMULA_29_21_29_21_27">#REF!*#REF!</definedName>
    <definedName name="SHARED_FORMULA_29_21_29_21_31" localSheetId="2">#REF!*#REF!</definedName>
    <definedName name="SHARED_FORMULA_29_21_29_21_31">#REF!*#REF!</definedName>
    <definedName name="SHARED_FORMULA_29_21_29_21_54" localSheetId="2">#REF!*#REF!</definedName>
    <definedName name="SHARED_FORMULA_29_21_29_21_54">#REF!*#REF!</definedName>
    <definedName name="SHARED_FORMULA_29_212_29_212_55" localSheetId="2">#REF!*#REF!</definedName>
    <definedName name="SHARED_FORMULA_29_212_29_212_55">#REF!*#REF!</definedName>
    <definedName name="SHARED_FORMULA_29_218_29_218_10" localSheetId="2">#REF!*#REF!</definedName>
    <definedName name="SHARED_FORMULA_29_218_29_218_10">#REF!*#REF!</definedName>
    <definedName name="SHARED_FORMULA_29_219_29_219_4" localSheetId="2">#REF!*#REF!</definedName>
    <definedName name="SHARED_FORMULA_29_219_29_219_4">#REF!*#REF!</definedName>
    <definedName name="SHARED_FORMULA_29_22_29_22_10" localSheetId="2">#REF!*#REF!</definedName>
    <definedName name="SHARED_FORMULA_29_22_29_22_10">#REF!*#REF!</definedName>
    <definedName name="SHARED_FORMULA_29_22_29_22_3" localSheetId="2">#REF!*#REF!</definedName>
    <definedName name="SHARED_FORMULA_29_22_29_22_3">#REF!*#REF!</definedName>
    <definedName name="SHARED_FORMULA_29_22_29_22_35" localSheetId="2">#REF!*#REF!</definedName>
    <definedName name="SHARED_FORMULA_29_22_29_22_35">#REF!*#REF!</definedName>
    <definedName name="SHARED_FORMULA_29_22_29_22_39" localSheetId="2">#REF!*#REF!</definedName>
    <definedName name="SHARED_FORMULA_29_22_29_22_39">#REF!*#REF!</definedName>
    <definedName name="SHARED_FORMULA_29_22_29_22_47" localSheetId="2">#REF!*#REF!</definedName>
    <definedName name="SHARED_FORMULA_29_22_29_22_47">#REF!*#REF!</definedName>
    <definedName name="SHARED_FORMULA_29_22_29_22_7" localSheetId="2">#REF!*#REF!</definedName>
    <definedName name="SHARED_FORMULA_29_22_29_22_7">#REF!*#REF!</definedName>
    <definedName name="SHARED_FORMULA_29_229_29_229_4" localSheetId="2">#REF!*#REF!</definedName>
    <definedName name="SHARED_FORMULA_29_229_29_229_4">#REF!*#REF!</definedName>
    <definedName name="SHARED_FORMULA_29_23_29_23_30" localSheetId="2">#REF!*#REF!</definedName>
    <definedName name="SHARED_FORMULA_29_23_29_23_30">#REF!*#REF!</definedName>
    <definedName name="SHARED_FORMULA_29_23_29_23_38" localSheetId="2">#REF!*#REF!</definedName>
    <definedName name="SHARED_FORMULA_29_23_29_23_38">#REF!*#REF!</definedName>
    <definedName name="SHARED_FORMULA_29_23_29_23_42" localSheetId="2">#REF!*#REF!</definedName>
    <definedName name="SHARED_FORMULA_29_23_29_23_42">#REF!*#REF!</definedName>
    <definedName name="SHARED_FORMULA_29_23_29_23_50" localSheetId="2">#REF!*#REF!</definedName>
    <definedName name="SHARED_FORMULA_29_23_29_23_50">#REF!*#REF!</definedName>
    <definedName name="SHARED_FORMULA_29_23_29_23_59" localSheetId="2">#REF!*#REF!</definedName>
    <definedName name="SHARED_FORMULA_29_23_29_23_59">#REF!*#REF!</definedName>
    <definedName name="SHARED_FORMULA_29_237_29_237_10" localSheetId="2">#REF!*#REF!</definedName>
    <definedName name="SHARED_FORMULA_29_237_29_237_10">#REF!*#REF!</definedName>
    <definedName name="SHARED_FORMULA_29_237_29_237_55" localSheetId="2">#REF!*#REF!</definedName>
    <definedName name="SHARED_FORMULA_29_237_29_237_55">#REF!*#REF!</definedName>
    <definedName name="SHARED_FORMULA_29_24_29_24_34" localSheetId="2">#REF!*#REF!</definedName>
    <definedName name="SHARED_FORMULA_29_24_29_24_34">#REF!*#REF!</definedName>
    <definedName name="SHARED_FORMULA_29_25_29_25_46" localSheetId="2">#REF!*#REF!</definedName>
    <definedName name="SHARED_FORMULA_29_25_29_25_46">#REF!*#REF!</definedName>
    <definedName name="SHARED_FORMULA_29_25_29_25_54" localSheetId="2">#REF!*#REF!</definedName>
    <definedName name="SHARED_FORMULA_29_25_29_25_54">#REF!*#REF!</definedName>
    <definedName name="SHARED_FORMULA_29_259_29_259_55" localSheetId="2">#REF!*#REF!</definedName>
    <definedName name="SHARED_FORMULA_29_259_29_259_55">#REF!*#REF!</definedName>
    <definedName name="SHARED_FORMULA_29_26_29_26_14" localSheetId="2">#REF!*#REF!</definedName>
    <definedName name="SHARED_FORMULA_29_26_29_26_14">#REF!*#REF!</definedName>
    <definedName name="SHARED_FORMULA_29_26_29_26_51" localSheetId="2">#REF!*#REF!</definedName>
    <definedName name="SHARED_FORMULA_29_26_29_26_51">#REF!*#REF!</definedName>
    <definedName name="SHARED_FORMULA_29_27_29_27_22" localSheetId="2">#REF!*#REF!</definedName>
    <definedName name="SHARED_FORMULA_29_27_29_27_22">#REF!*#REF!</definedName>
    <definedName name="SHARED_FORMULA_29_27_29_27_4" localSheetId="2">#REF!*#REF!</definedName>
    <definedName name="SHARED_FORMULA_29_27_29_27_4">#REF!*#REF!</definedName>
    <definedName name="SHARED_FORMULA_29_28_29_28_26" localSheetId="2">#REF!*#REF!</definedName>
    <definedName name="SHARED_FORMULA_29_28_29_28_26">#REF!*#REF!</definedName>
    <definedName name="SHARED_FORMULA_29_28_29_28_62" localSheetId="2">#REF!*#REF!</definedName>
    <definedName name="SHARED_FORMULA_29_28_29_28_62">#REF!*#REF!</definedName>
    <definedName name="SHARED_FORMULA_29_31_29_31_52" localSheetId="2">#REF!*#REF!</definedName>
    <definedName name="SHARED_FORMULA_29_31_29_31_52">#REF!*#REF!</definedName>
    <definedName name="SHARED_FORMULA_29_32_29_32_10" localSheetId="2">#REF!*#REF!</definedName>
    <definedName name="SHARED_FORMULA_29_32_29_32_10">#REF!*#REF!</definedName>
    <definedName name="SHARED_FORMULA_29_323_29_323_55" localSheetId="2">#REF!*#REF!</definedName>
    <definedName name="SHARED_FORMULA_29_323_29_323_55">#REF!*#REF!</definedName>
    <definedName name="SHARED_FORMULA_29_33_29_33_55" localSheetId="2">#REF!*#REF!</definedName>
    <definedName name="SHARED_FORMULA_29_33_29_33_55">#REF!*#REF!</definedName>
    <definedName name="SHARED_FORMULA_29_339_29_339_55" localSheetId="2">#REF!*#REF!</definedName>
    <definedName name="SHARED_FORMULA_29_339_29_339_55">#REF!*#REF!</definedName>
    <definedName name="SHARED_FORMULA_29_34_29_34_57" localSheetId="2">#REF!*#REF!</definedName>
    <definedName name="SHARED_FORMULA_29_34_29_34_57">#REF!*#REF!</definedName>
    <definedName name="SHARED_FORMULA_29_34_29_34_7" localSheetId="2">#REF!*#REF!</definedName>
    <definedName name="SHARED_FORMULA_29_34_29_34_7">#REF!*#REF!</definedName>
    <definedName name="SHARED_FORMULA_29_35_29_35_11" localSheetId="2">#REF!*#REF!</definedName>
    <definedName name="SHARED_FORMULA_29_35_29_35_11">#REF!*#REF!</definedName>
    <definedName name="SHARED_FORMULA_29_35_29_35_27" localSheetId="2">#REF!*#REF!</definedName>
    <definedName name="SHARED_FORMULA_29_35_29_35_27">#REF!*#REF!</definedName>
    <definedName name="SHARED_FORMULA_29_35_29_35_38" localSheetId="2">#REF!*#REF!</definedName>
    <definedName name="SHARED_FORMULA_29_35_29_35_38">#REF!*#REF!</definedName>
    <definedName name="SHARED_FORMULA_29_35_29_35_42" localSheetId="2">#REF!*#REF!</definedName>
    <definedName name="SHARED_FORMULA_29_35_29_35_42">#REF!*#REF!</definedName>
    <definedName name="SHARED_FORMULA_29_35_29_35_43" localSheetId="2">#REF!*#REF!</definedName>
    <definedName name="SHARED_FORMULA_29_35_29_35_43">#REF!*#REF!</definedName>
    <definedName name="SHARED_FORMULA_29_35_29_35_50" localSheetId="2">#REF!*#REF!</definedName>
    <definedName name="SHARED_FORMULA_29_35_29_35_50">#REF!*#REF!</definedName>
    <definedName name="SHARED_FORMULA_29_35_29_35_61" localSheetId="2">#REF!*#REF!</definedName>
    <definedName name="SHARED_FORMULA_29_35_29_35_61">#REF!*#REF!</definedName>
    <definedName name="SHARED_FORMULA_29_357_29_357_55" localSheetId="2">#REF!*#REF!</definedName>
    <definedName name="SHARED_FORMULA_29_357_29_357_55">#REF!*#REF!</definedName>
    <definedName name="SHARED_FORMULA_29_36_29_36_34" localSheetId="2">#REF!*#REF!</definedName>
    <definedName name="SHARED_FORMULA_29_36_29_36_34">#REF!*#REF!</definedName>
    <definedName name="SHARED_FORMULA_29_37_29_37_35" localSheetId="2">#REF!*#REF!</definedName>
    <definedName name="SHARED_FORMULA_29_37_29_37_35">#REF!*#REF!</definedName>
    <definedName name="SHARED_FORMULA_29_37_29_37_47" localSheetId="2">#REF!*#REF!</definedName>
    <definedName name="SHARED_FORMULA_29_37_29_37_47">#REF!*#REF!</definedName>
    <definedName name="SHARED_FORMULA_29_38_29_38_39" localSheetId="2">#REF!*#REF!</definedName>
    <definedName name="SHARED_FORMULA_29_38_29_38_39">#REF!*#REF!</definedName>
    <definedName name="SHARED_FORMULA_29_39_29_39_10" localSheetId="2">#REF!*#REF!</definedName>
    <definedName name="SHARED_FORMULA_29_39_29_39_10">#REF!*#REF!</definedName>
    <definedName name="SHARED_FORMULA_29_39_29_39_23" localSheetId="2">#REF!*#REF!</definedName>
    <definedName name="SHARED_FORMULA_29_39_29_39_23">#REF!*#REF!</definedName>
    <definedName name="SHARED_FORMULA_29_39_29_39_31" localSheetId="2">#REF!*#REF!</definedName>
    <definedName name="SHARED_FORMULA_29_39_29_39_31">#REF!*#REF!</definedName>
    <definedName name="SHARED_FORMULA_29_39_29_39_57" localSheetId="2">#REF!*#REF!</definedName>
    <definedName name="SHARED_FORMULA_29_39_29_39_57">#REF!*#REF!</definedName>
    <definedName name="SHARED_FORMULA_29_40_29_40_19" localSheetId="2">#REF!*#REF!</definedName>
    <definedName name="SHARED_FORMULA_29_40_29_40_19">#REF!*#REF!</definedName>
    <definedName name="SHARED_FORMULA_29_41_29_41_3" localSheetId="2">#REF!*#REF!</definedName>
    <definedName name="SHARED_FORMULA_29_41_29_41_3">#REF!*#REF!</definedName>
    <definedName name="SHARED_FORMULA_29_41_29_41_30" localSheetId="2">#REF!*#REF!</definedName>
    <definedName name="SHARED_FORMULA_29_41_29_41_30">#REF!*#REF!</definedName>
    <definedName name="SHARED_FORMULA_29_42_29_42_57" localSheetId="2">#REF!*#REF!</definedName>
    <definedName name="SHARED_FORMULA_29_42_29_42_57">#REF!*#REF!</definedName>
    <definedName name="SHARED_FORMULA_29_43_29_43_42" localSheetId="2">#REF!*#REF!</definedName>
    <definedName name="SHARED_FORMULA_29_43_29_43_42">#REF!*#REF!</definedName>
    <definedName name="SHARED_FORMULA_29_43_29_43_51" localSheetId="2">#REF!*#REF!</definedName>
    <definedName name="SHARED_FORMULA_29_43_29_43_51">#REF!*#REF!</definedName>
    <definedName name="SHARED_FORMULA_29_43_29_43_59" localSheetId="2">#REF!*#REF!</definedName>
    <definedName name="SHARED_FORMULA_29_43_29_43_59">#REF!*#REF!</definedName>
    <definedName name="SHARED_FORMULA_29_44_29_44_15" localSheetId="2">#REF!*#REF!</definedName>
    <definedName name="SHARED_FORMULA_29_44_29_44_15">#REF!*#REF!</definedName>
    <definedName name="SHARED_FORMULA_29_44_29_44_34" localSheetId="2">#REF!*#REF!</definedName>
    <definedName name="SHARED_FORMULA_29_44_29_44_34">#REF!*#REF!</definedName>
    <definedName name="SHARED_FORMULA_29_44_29_44_38" localSheetId="2">#REF!*#REF!</definedName>
    <definedName name="SHARED_FORMULA_29_44_29_44_38">#REF!*#REF!</definedName>
    <definedName name="SHARED_FORMULA_29_44_29_44_50" localSheetId="2">#REF!*#REF!</definedName>
    <definedName name="SHARED_FORMULA_29_44_29_44_50">#REF!*#REF!</definedName>
    <definedName name="SHARED_FORMULA_29_44_29_44_54" localSheetId="2">#REF!*#REF!</definedName>
    <definedName name="SHARED_FORMULA_29_44_29_44_54">#REF!*#REF!</definedName>
    <definedName name="SHARED_FORMULA_29_45_29_45_11" localSheetId="2">#REF!*#REF!</definedName>
    <definedName name="SHARED_FORMULA_29_45_29_45_11">#REF!*#REF!</definedName>
    <definedName name="SHARED_FORMULA_29_45_29_45_4" localSheetId="2">#REF!*#REF!</definedName>
    <definedName name="SHARED_FORMULA_29_45_29_45_4">#REF!*#REF!</definedName>
    <definedName name="SHARED_FORMULA_29_45_29_45_62" localSheetId="2">#REF!*#REF!</definedName>
    <definedName name="SHARED_FORMULA_29_45_29_45_62">#REF!*#REF!</definedName>
    <definedName name="SHARED_FORMULA_29_49_29_49_10" localSheetId="2">#REF!*#REF!</definedName>
    <definedName name="SHARED_FORMULA_29_49_29_49_10">#REF!*#REF!</definedName>
    <definedName name="SHARED_FORMULA_29_49_29_49_22" localSheetId="2">#REF!*#REF!</definedName>
    <definedName name="SHARED_FORMULA_29_49_29_49_22">#REF!*#REF!</definedName>
    <definedName name="SHARED_FORMULA_29_5_29_5_10" localSheetId="2">#REF!*#REF!</definedName>
    <definedName name="SHARED_FORMULA_29_5_29_5_10">#REF!*#REF!</definedName>
    <definedName name="SHARED_FORMULA_29_5_29_5_14" localSheetId="2">#REF!*#REF!</definedName>
    <definedName name="SHARED_FORMULA_29_5_29_5_14">#REF!*#REF!</definedName>
    <definedName name="SHARED_FORMULA_29_5_29_5_18" localSheetId="2">#REF!*#REF!</definedName>
    <definedName name="SHARED_FORMULA_29_5_29_5_18">#REF!*#REF!</definedName>
    <definedName name="SHARED_FORMULA_29_5_29_5_26" localSheetId="2">#REF!*#REF!</definedName>
    <definedName name="SHARED_FORMULA_29_5_29_5_26">#REF!*#REF!</definedName>
    <definedName name="SHARED_FORMULA_29_5_29_5_30" localSheetId="2">#REF!*#REF!</definedName>
    <definedName name="SHARED_FORMULA_29_5_29_5_30">#REF!*#REF!</definedName>
    <definedName name="SHARED_FORMULA_29_5_29_5_34" localSheetId="2">#REF!*#REF!</definedName>
    <definedName name="SHARED_FORMULA_29_5_29_5_34">#REF!*#REF!</definedName>
    <definedName name="SHARED_FORMULA_29_5_29_5_4" localSheetId="2">#REF!*#REF!</definedName>
    <definedName name="SHARED_FORMULA_29_5_29_5_4">#REF!*#REF!</definedName>
    <definedName name="SHARED_FORMULA_29_5_29_5_52" localSheetId="2">#REF!*#REF!</definedName>
    <definedName name="SHARED_FORMULA_29_5_29_5_52">#REF!*#REF!</definedName>
    <definedName name="SHARED_FORMULA_29_5_29_5_62" localSheetId="2">#REF!*#REF!</definedName>
    <definedName name="SHARED_FORMULA_29_5_29_5_62">#REF!*#REF!</definedName>
    <definedName name="SHARED_FORMULA_29_50_29_50_57" localSheetId="2">#REF!*#REF!</definedName>
    <definedName name="SHARED_FORMULA_29_50_29_50_57">#REF!*#REF!</definedName>
    <definedName name="SHARED_FORMULA_29_51_29_51_55" localSheetId="2">#REF!*#REF!</definedName>
    <definedName name="SHARED_FORMULA_29_51_29_51_55">#REF!*#REF!</definedName>
    <definedName name="SHARED_FORMULA_29_54_29_54_11" localSheetId="2">#REF!*#REF!</definedName>
    <definedName name="SHARED_FORMULA_29_54_29_54_11">#REF!*#REF!</definedName>
    <definedName name="SHARED_FORMULA_29_54_29_54_62" localSheetId="2">#REF!*#REF!</definedName>
    <definedName name="SHARED_FORMULA_29_54_29_54_62">#REF!*#REF!</definedName>
    <definedName name="SHARED_FORMULA_29_54_29_54_7" localSheetId="2">#REF!*#REF!</definedName>
    <definedName name="SHARED_FORMULA_29_54_29_54_7">#REF!*#REF!</definedName>
    <definedName name="SHARED_FORMULA_29_55_29_55_27" localSheetId="2">#REF!*#REF!</definedName>
    <definedName name="SHARED_FORMULA_29_55_29_55_27">#REF!*#REF!</definedName>
    <definedName name="SHARED_FORMULA_29_55_29_55_61" localSheetId="2">#REF!*#REF!</definedName>
    <definedName name="SHARED_FORMULA_29_55_29_55_61">#REF!*#REF!</definedName>
    <definedName name="SHARED_FORMULA_29_57_29_57_23" localSheetId="2">#REF!*#REF!</definedName>
    <definedName name="SHARED_FORMULA_29_57_29_57_23">#REF!*#REF!</definedName>
    <definedName name="SHARED_FORMULA_29_58_29_58_4" localSheetId="2">#REF!*#REF!</definedName>
    <definedName name="SHARED_FORMULA_29_58_29_58_4">#REF!*#REF!</definedName>
    <definedName name="SHARED_FORMULA_29_58_29_58_51" localSheetId="2">#REF!*#REF!</definedName>
    <definedName name="SHARED_FORMULA_29_58_29_58_51">#REF!*#REF!</definedName>
    <definedName name="SHARED_FORMULA_29_59_29_59_57" localSheetId="2">#REF!*#REF!</definedName>
    <definedName name="SHARED_FORMULA_29_59_29_59_57">#REF!*#REF!</definedName>
    <definedName name="SHARED_FORMULA_29_6_29_6_38" localSheetId="2">#REF!*#REF!</definedName>
    <definedName name="SHARED_FORMULA_29_6_29_6_38">#REF!*#REF!</definedName>
    <definedName name="SHARED_FORMULA_29_6_29_6_42" localSheetId="2">#REF!*#REF!</definedName>
    <definedName name="SHARED_FORMULA_29_6_29_6_42">#REF!*#REF!</definedName>
    <definedName name="SHARED_FORMULA_29_6_29_6_46" localSheetId="2">#REF!*#REF!</definedName>
    <definedName name="SHARED_FORMULA_29_6_29_6_46">#REF!*#REF!</definedName>
    <definedName name="SHARED_FORMULA_29_6_29_6_50" localSheetId="2">#REF!*#REF!</definedName>
    <definedName name="SHARED_FORMULA_29_6_29_6_50">#REF!*#REF!</definedName>
    <definedName name="SHARED_FORMULA_29_60_29_60_30" localSheetId="2">#REF!*#REF!</definedName>
    <definedName name="SHARED_FORMULA_29_60_29_60_30">#REF!*#REF!</definedName>
    <definedName name="SHARED_FORMULA_29_63_29_63_42" localSheetId="2">#REF!*#REF!</definedName>
    <definedName name="SHARED_FORMULA_29_63_29_63_42">#REF!*#REF!</definedName>
    <definedName name="SHARED_FORMULA_29_64_29_64_34" localSheetId="2">#REF!*#REF!</definedName>
    <definedName name="SHARED_FORMULA_29_64_29_64_34">#REF!*#REF!</definedName>
    <definedName name="SHARED_FORMULA_29_65_29_65_4" localSheetId="2">#REF!*#REF!</definedName>
    <definedName name="SHARED_FORMULA_29_65_29_65_4">#REF!*#REF!</definedName>
    <definedName name="SHARED_FORMULA_29_66_29_66_43" localSheetId="2">#REF!*#REF!</definedName>
    <definedName name="SHARED_FORMULA_29_66_29_66_43">#REF!*#REF!</definedName>
    <definedName name="SHARED_FORMULA_29_66_29_66_54" localSheetId="2">#REF!*#REF!</definedName>
    <definedName name="SHARED_FORMULA_29_66_29_66_54">#REF!*#REF!</definedName>
    <definedName name="SHARED_FORMULA_29_67_29_67_3" localSheetId="2">#REF!*#REF!</definedName>
    <definedName name="SHARED_FORMULA_29_67_29_67_3">#REF!*#REF!</definedName>
    <definedName name="SHARED_FORMULA_29_67_29_67_55" localSheetId="2">#REF!*#REF!</definedName>
    <definedName name="SHARED_FORMULA_29_67_29_67_55">#REF!*#REF!</definedName>
    <definedName name="SHARED_FORMULA_29_68_29_68_18" localSheetId="2">#REF!*#REF!</definedName>
    <definedName name="SHARED_FORMULA_29_68_29_68_18">#REF!*#REF!</definedName>
    <definedName name="SHARED_FORMULA_29_68_29_68_26" localSheetId="2">#REF!*#REF!</definedName>
    <definedName name="SHARED_FORMULA_29_68_29_68_26">#REF!*#REF!</definedName>
    <definedName name="SHARED_FORMULA_29_68_29_68_46" localSheetId="2">#REF!*#REF!</definedName>
    <definedName name="SHARED_FORMULA_29_68_29_68_46">#REF!*#REF!</definedName>
    <definedName name="SHARED_FORMULA_29_68_29_68_47" localSheetId="2">#REF!*#REF!</definedName>
    <definedName name="SHARED_FORMULA_29_68_29_68_47">#REF!*#REF!</definedName>
    <definedName name="SHARED_FORMULA_29_68_29_68_57" localSheetId="2">#REF!*#REF!</definedName>
    <definedName name="SHARED_FORMULA_29_68_29_68_57">#REF!*#REF!</definedName>
    <definedName name="SHARED_FORMULA_29_69_29_69_11" localSheetId="2">#REF!*#REF!</definedName>
    <definedName name="SHARED_FORMULA_29_69_29_69_11">#REF!*#REF!</definedName>
    <definedName name="SHARED_FORMULA_29_7_29_7_59" localSheetId="2">#REF!*#REF!</definedName>
    <definedName name="SHARED_FORMULA_29_7_29_7_59">#REF!*#REF!</definedName>
    <definedName name="SHARED_FORMULA_29_70_29_70_51" localSheetId="2">#REF!*#REF!</definedName>
    <definedName name="SHARED_FORMULA_29_70_29_70_51">#REF!*#REF!</definedName>
    <definedName name="SHARED_FORMULA_29_72_29_72_43" localSheetId="2">#REF!*#REF!</definedName>
    <definedName name="SHARED_FORMULA_29_72_29_72_43">#REF!*#REF!</definedName>
    <definedName name="SHARED_FORMULA_29_73_29_73_10" localSheetId="2">#REF!*#REF!</definedName>
    <definedName name="SHARED_FORMULA_29_73_29_73_10">#REF!*#REF!</definedName>
    <definedName name="SHARED_FORMULA_29_73_29_73_27" localSheetId="2">#REF!*#REF!</definedName>
    <definedName name="SHARED_FORMULA_29_73_29_73_27">#REF!*#REF!</definedName>
    <definedName name="SHARED_FORMULA_29_73_29_73_35" localSheetId="2">#REF!*#REF!</definedName>
    <definedName name="SHARED_FORMULA_29_73_29_73_35">#REF!*#REF!</definedName>
    <definedName name="SHARED_FORMULA_29_74_29_74_23" localSheetId="2">#REF!*#REF!</definedName>
    <definedName name="SHARED_FORMULA_29_74_29_74_23">#REF!*#REF!</definedName>
    <definedName name="SHARED_FORMULA_29_75_29_75_7" localSheetId="2">#REF!*#REF!</definedName>
    <definedName name="SHARED_FORMULA_29_75_29_75_7">#REF!*#REF!</definedName>
    <definedName name="SHARED_FORMULA_29_76_29_76_15" localSheetId="2">#REF!*#REF!</definedName>
    <definedName name="SHARED_FORMULA_29_76_29_76_15">#REF!*#REF!</definedName>
    <definedName name="SHARED_FORMULA_29_77_29_77_55" localSheetId="2">#REF!*#REF!</definedName>
    <definedName name="SHARED_FORMULA_29_77_29_77_55">#REF!*#REF!</definedName>
    <definedName name="SHARED_FORMULA_29_78_29_78_31" localSheetId="2">#REF!*#REF!</definedName>
    <definedName name="SHARED_FORMULA_29_78_29_78_31">#REF!*#REF!</definedName>
    <definedName name="SHARED_FORMULA_29_78_29_78_54" localSheetId="2">#REF!*#REF!</definedName>
    <definedName name="SHARED_FORMULA_29_78_29_78_54">#REF!*#REF!</definedName>
    <definedName name="SHARED_FORMULA_29_79_29_79_35" localSheetId="2">#REF!*#REF!</definedName>
    <definedName name="SHARED_FORMULA_29_79_29_79_35">#REF!*#REF!</definedName>
    <definedName name="SHARED_FORMULA_29_79_29_79_39" localSheetId="2">#REF!*#REF!</definedName>
    <definedName name="SHARED_FORMULA_29_79_29_79_39">#REF!*#REF!</definedName>
    <definedName name="SHARED_FORMULA_29_81_29_81_19" localSheetId="2">#REF!*#REF!</definedName>
    <definedName name="SHARED_FORMULA_29_81_29_81_19">#REF!*#REF!</definedName>
    <definedName name="SHARED_FORMULA_29_81_29_81_51" localSheetId="2">#REF!*#REF!</definedName>
    <definedName name="SHARED_FORMULA_29_81_29_81_51">#REF!*#REF!</definedName>
    <definedName name="SHARED_FORMULA_29_82_29_82_26" localSheetId="2">#REF!*#REF!</definedName>
    <definedName name="SHARED_FORMULA_29_82_29_82_26">#REF!*#REF!</definedName>
    <definedName name="SHARED_FORMULA_29_84_29_84_10" localSheetId="2">#REF!*#REF!</definedName>
    <definedName name="SHARED_FORMULA_29_84_29_84_10">#REF!*#REF!</definedName>
    <definedName name="SHARED_FORMULA_29_84_29_84_11" localSheetId="2">#REF!*#REF!</definedName>
    <definedName name="SHARED_FORMULA_29_84_29_84_11">#REF!*#REF!</definedName>
    <definedName name="SHARED_FORMULA_29_86_29_86_4" localSheetId="2">#REF!*#REF!</definedName>
    <definedName name="SHARED_FORMULA_29_86_29_86_4">#REF!*#REF!</definedName>
    <definedName name="SHARED_FORMULA_29_9_29_9_23" localSheetId="2">#REF!*#REF!</definedName>
    <definedName name="SHARED_FORMULA_29_9_29_9_23">#REF!*#REF!</definedName>
    <definedName name="SHARED_FORMULA_29_9_29_9_27" localSheetId="2">#REF!*#REF!</definedName>
    <definedName name="SHARED_FORMULA_29_9_29_9_27">#REF!*#REF!</definedName>
    <definedName name="SHARED_FORMULA_29_9_29_9_31" localSheetId="2">#REF!*#REF!</definedName>
    <definedName name="SHARED_FORMULA_29_9_29_9_31">#REF!*#REF!</definedName>
    <definedName name="SHARED_FORMULA_29_9_29_9_35" localSheetId="2">#REF!*#REF!</definedName>
    <definedName name="SHARED_FORMULA_29_9_29_9_35">#REF!*#REF!</definedName>
    <definedName name="SHARED_FORMULA_29_9_29_9_39" localSheetId="2">#REF!*#REF!</definedName>
    <definedName name="SHARED_FORMULA_29_9_29_9_39">#REF!*#REF!</definedName>
    <definedName name="SHARED_FORMULA_29_9_29_9_43" localSheetId="2">#REF!*#REF!</definedName>
    <definedName name="SHARED_FORMULA_29_9_29_9_43">#REF!*#REF!</definedName>
    <definedName name="SHARED_FORMULA_29_9_29_9_47" localSheetId="2">#REF!*#REF!</definedName>
    <definedName name="SHARED_FORMULA_29_9_29_9_47">#REF!*#REF!</definedName>
    <definedName name="SHARED_FORMULA_29_9_29_9_51" localSheetId="2">#REF!*#REF!</definedName>
    <definedName name="SHARED_FORMULA_29_9_29_9_51">#REF!*#REF!</definedName>
    <definedName name="SHARED_FORMULA_29_9_29_9_54" localSheetId="2">#REF!*#REF!</definedName>
    <definedName name="SHARED_FORMULA_29_9_29_9_54">#REF!*#REF!</definedName>
    <definedName name="SHARED_FORMULA_29_9_29_9_57" localSheetId="2">#REF!*#REF!</definedName>
    <definedName name="SHARED_FORMULA_29_9_29_9_57">#REF!*#REF!</definedName>
    <definedName name="SHARED_FORMULA_29_90_29_90_3" localSheetId="2">#REF!*#REF!</definedName>
    <definedName name="SHARED_FORMULA_29_90_29_90_3">#REF!*#REF!</definedName>
    <definedName name="SHARED_FORMULA_29_90_29_90_47" localSheetId="2">#REF!*#REF!</definedName>
    <definedName name="SHARED_FORMULA_29_90_29_90_47">#REF!*#REF!</definedName>
    <definedName name="SHARED_FORMULA_29_91_29_91_10" localSheetId="2">#REF!*#REF!</definedName>
    <definedName name="SHARED_FORMULA_29_91_29_91_10">#REF!*#REF!</definedName>
    <definedName name="SHARED_FORMULA_29_91_29_91_23" localSheetId="2">#REF!*#REF!</definedName>
    <definedName name="SHARED_FORMULA_29_91_29_91_23">#REF!*#REF!</definedName>
    <definedName name="SHARED_FORMULA_29_92_29_92_27" localSheetId="2">#REF!*#REF!</definedName>
    <definedName name="SHARED_FORMULA_29_92_29_92_27">#REF!*#REF!</definedName>
    <definedName name="SHARED_FORMULA_29_92_29_92_35" localSheetId="2">#REF!*#REF!</definedName>
    <definedName name="SHARED_FORMULA_29_92_29_92_35">#REF!*#REF!</definedName>
    <definedName name="SHARED_FORMULA_29_93_29_93_18" localSheetId="2">#REF!*#REF!</definedName>
    <definedName name="SHARED_FORMULA_29_93_29_93_18">#REF!*#REF!</definedName>
    <definedName name="SHARED_FORMULA_29_93_29_93_46" localSheetId="2">#REF!*#REF!</definedName>
    <definedName name="SHARED_FORMULA_29_93_29_93_46">#REF!*#REF!</definedName>
    <definedName name="SHARED_FORMULA_29_95_29_95_54" localSheetId="2">#REF!*#REF!</definedName>
    <definedName name="SHARED_FORMULA_29_95_29_95_54">#REF!*#REF!</definedName>
    <definedName name="SHARED_FORMULA_29_96_29_96_31" localSheetId="2">#REF!*#REF!</definedName>
    <definedName name="SHARED_FORMULA_29_96_29_96_31">#REF!*#REF!</definedName>
    <definedName name="SHARED_FORMULA_29_97_29_97_55" localSheetId="2">#REF!*#REF!</definedName>
    <definedName name="SHARED_FORMULA_29_97_29_97_55">#REF!*#REF!</definedName>
    <definedName name="SHARED_FORMULA_29_97_29_97_62" localSheetId="2">#REF!*#REF!</definedName>
    <definedName name="SHARED_FORMULA_29_97_29_97_62">#REF!*#REF!</definedName>
    <definedName name="SHARED_FORMULA_29_98_29_98_43" localSheetId="2">#REF!*#REF!</definedName>
    <definedName name="SHARED_FORMULA_29_98_29_98_43">#REF!*#REF!</definedName>
    <definedName name="SHARED_FORMULA_29_99_29_99_11" localSheetId="2">#REF!*#REF!</definedName>
    <definedName name="SHARED_FORMULA_29_99_29_99_11">#REF!*#REF!</definedName>
    <definedName name="SHARED_FORMULA_31_105_31_105_6" localSheetId="2">(#REF!/#REF!)</definedName>
    <definedName name="SHARED_FORMULA_31_105_31_105_6">(#REF!/#REF!)</definedName>
    <definedName name="SHARED_FORMULA_31_13_31_13_53" localSheetId="2">(#REF!/#REF!)</definedName>
    <definedName name="SHARED_FORMULA_31_13_31_13_53">(#REF!/#REF!)</definedName>
    <definedName name="SHARED_FORMULA_31_14_31_14_45" localSheetId="2">(#REF!/#REF!)</definedName>
    <definedName name="SHARED_FORMULA_31_14_31_14_45">(#REF!/#REF!)</definedName>
    <definedName name="SHARED_FORMULA_31_15_31_15_17" localSheetId="2">(#REF!/#REF!)</definedName>
    <definedName name="SHARED_FORMULA_31_15_31_15_17">(#REF!/#REF!)</definedName>
    <definedName name="SHARED_FORMULA_31_155_31_155_6" localSheetId="2">(#REF!/#REF!)</definedName>
    <definedName name="SHARED_FORMULA_31_155_31_155_6">(#REF!/#REF!)</definedName>
    <definedName name="SHARED_FORMULA_31_16_31_16_13" localSheetId="2">(#REF!/#REF!)</definedName>
    <definedName name="SHARED_FORMULA_31_16_31_16_13">(#REF!/#REF!)</definedName>
    <definedName name="SHARED_FORMULA_31_16_31_16_29" localSheetId="2">(#REF!/#REF!)</definedName>
    <definedName name="SHARED_FORMULA_31_16_31_16_29">(#REF!/#REF!)</definedName>
    <definedName name="SHARED_FORMULA_31_16_31_16_33" localSheetId="2">(#REF!/#REF!)</definedName>
    <definedName name="SHARED_FORMULA_31_16_31_16_33">(#REF!/#REF!)</definedName>
    <definedName name="SHARED_FORMULA_31_16_31_16_37" localSheetId="2">(#REF!/#REF!)</definedName>
    <definedName name="SHARED_FORMULA_31_16_31_16_37">(#REF!/#REF!)</definedName>
    <definedName name="SHARED_FORMULA_31_16_31_16_41" localSheetId="2">(#REF!/#REF!)</definedName>
    <definedName name="SHARED_FORMULA_31_16_31_16_41">(#REF!/#REF!)</definedName>
    <definedName name="SHARED_FORMULA_31_16_31_16_49" localSheetId="2">(#REF!/#REF!)</definedName>
    <definedName name="SHARED_FORMULA_31_16_31_16_49">(#REF!/#REF!)</definedName>
    <definedName name="SHARED_FORMULA_31_17_31_17_56" localSheetId="2">(#REF!/#REF!)</definedName>
    <definedName name="SHARED_FORMULA_31_17_31_17_56">(#REF!/#REF!)</definedName>
    <definedName name="SHARED_FORMULA_31_17_31_17_58" localSheetId="2">(#REF!/#REF!)</definedName>
    <definedName name="SHARED_FORMULA_31_17_31_17_58">(#REF!/#REF!)</definedName>
    <definedName name="SHARED_FORMULA_31_18_31_18_21" localSheetId="2">(#REF!/#REF!)</definedName>
    <definedName name="SHARED_FORMULA_31_18_31_18_21">(#REF!/#REF!)</definedName>
    <definedName name="SHARED_FORMULA_31_18_31_18_25" localSheetId="2">(#REF!/#REF!)</definedName>
    <definedName name="SHARED_FORMULA_31_18_31_18_25">(#REF!/#REF!)</definedName>
    <definedName name="SHARED_FORMULA_31_18_31_18_9" localSheetId="2">(#REF!/#REF!)</definedName>
    <definedName name="SHARED_FORMULA_31_18_31_18_9">(#REF!/#REF!)</definedName>
    <definedName name="SHARED_FORMULA_31_19_31_19_6" localSheetId="2">(#REF!/#REF!)</definedName>
    <definedName name="SHARED_FORMULA_31_19_31_19_6">(#REF!/#REF!)</definedName>
    <definedName name="SHARED_FORMULA_31_23_31_23_53" localSheetId="2">(#REF!/#REF!)</definedName>
    <definedName name="SHARED_FORMULA_31_23_31_23_53">(#REF!/#REF!)</definedName>
    <definedName name="SHARED_FORMULA_31_24_31_24_56" localSheetId="2">(#REF!/#REF!)</definedName>
    <definedName name="SHARED_FORMULA_31_24_31_24_56">(#REF!/#REF!)</definedName>
    <definedName name="SHARED_FORMULA_31_24_31_24_58" localSheetId="2">(#REF!/#REF!)</definedName>
    <definedName name="SHARED_FORMULA_31_24_31_24_58">(#REF!/#REF!)</definedName>
    <definedName name="SHARED_FORMULA_31_32_31_32_58" localSheetId="2">(#REF!/#REF!)</definedName>
    <definedName name="SHARED_FORMULA_31_32_31_32_58">(#REF!/#REF!)</definedName>
    <definedName name="SHARED_FORMULA_31_32_31_32_9" localSheetId="2">(#REF!/#REF!)</definedName>
    <definedName name="SHARED_FORMULA_31_32_31_32_9">(#REF!/#REF!)</definedName>
    <definedName name="SHARED_FORMULA_31_33_31_33_13" localSheetId="2">(#REF!/#REF!)</definedName>
    <definedName name="SHARED_FORMULA_31_33_31_33_13">(#REF!/#REF!)</definedName>
    <definedName name="SHARED_FORMULA_31_33_31_33_29" localSheetId="2">(#REF!/#REF!)</definedName>
    <definedName name="SHARED_FORMULA_31_33_31_33_29">(#REF!/#REF!)</definedName>
    <definedName name="SHARED_FORMULA_31_33_31_33_45" localSheetId="2">(#REF!/#REF!)</definedName>
    <definedName name="SHARED_FORMULA_31_33_31_33_45">(#REF!/#REF!)</definedName>
    <definedName name="SHARED_FORMULA_31_35_31_35_37" localSheetId="2">(#REF!/#REF!)</definedName>
    <definedName name="SHARED_FORMULA_31_35_31_35_37">(#REF!/#REF!)</definedName>
    <definedName name="SHARED_FORMULA_31_35_31_35_49" localSheetId="2">(#REF!/#REF!)</definedName>
    <definedName name="SHARED_FORMULA_31_35_31_35_49">(#REF!/#REF!)</definedName>
    <definedName name="SHARED_FORMULA_31_36_31_36_33" localSheetId="2">(#REF!/#REF!)</definedName>
    <definedName name="SHARED_FORMULA_31_36_31_36_33">(#REF!/#REF!)</definedName>
    <definedName name="SHARED_FORMULA_31_36_31_36_41" localSheetId="2">(#REF!/#REF!)</definedName>
    <definedName name="SHARED_FORMULA_31_36_31_36_41">(#REF!/#REF!)</definedName>
    <definedName name="SHARED_FORMULA_31_37_31_37_25" localSheetId="2">(#REF!/#REF!)</definedName>
    <definedName name="SHARED_FORMULA_31_37_31_37_25">(#REF!/#REF!)</definedName>
    <definedName name="SHARED_FORMULA_31_38_31_38_21" localSheetId="2">(#REF!/#REF!)</definedName>
    <definedName name="SHARED_FORMULA_31_38_31_38_21">(#REF!/#REF!)</definedName>
    <definedName name="SHARED_FORMULA_31_38_31_38_6" localSheetId="2">(#REF!/#REF!)</definedName>
    <definedName name="SHARED_FORMULA_31_38_31_38_6">(#REF!/#REF!)</definedName>
    <definedName name="SHARED_FORMULA_31_41_31_41_53" localSheetId="2">(#REF!/#REF!)</definedName>
    <definedName name="SHARED_FORMULA_31_41_31_41_53">(#REF!/#REF!)</definedName>
    <definedName name="SHARED_FORMULA_31_42_31_42_17" localSheetId="2">(#REF!/#REF!)</definedName>
    <definedName name="SHARED_FORMULA_31_42_31_42_17">(#REF!/#REF!)</definedName>
    <definedName name="SHARED_FORMULA_31_42_31_42_56" localSheetId="2">(#REF!/#REF!)</definedName>
    <definedName name="SHARED_FORMULA_31_42_31_42_56">(#REF!/#REF!)</definedName>
    <definedName name="SHARED_FORMULA_31_50_31_50_6" localSheetId="2">(#REF!/#REF!)</definedName>
    <definedName name="SHARED_FORMULA_31_50_31_50_6">(#REF!/#REF!)</definedName>
    <definedName name="SHARED_FORMULA_31_52_31_52_9" localSheetId="2">(#REF!/#REF!)</definedName>
    <definedName name="SHARED_FORMULA_31_52_31_52_9">(#REF!/#REF!)</definedName>
    <definedName name="SHARED_FORMULA_31_56_31_56_58" localSheetId="2">(#REF!/#REF!)</definedName>
    <definedName name="SHARED_FORMULA_31_56_31_56_58">(#REF!/#REF!)</definedName>
    <definedName name="SHARED_FORMULA_31_63_31_63_13" localSheetId="2">(#REF!/#REF!)</definedName>
    <definedName name="SHARED_FORMULA_31_63_31_63_13">(#REF!/#REF!)</definedName>
    <definedName name="SHARED_FORMULA_31_65_31_65_6" localSheetId="2">(#REF!/#REF!)</definedName>
    <definedName name="SHARED_FORMULA_31_65_31_65_6">(#REF!/#REF!)</definedName>
    <definedName name="SHARED_FORMULA_31_66_31_66_53" localSheetId="2">(#REF!/#REF!)</definedName>
    <definedName name="SHARED_FORMULA_31_66_31_66_53">(#REF!/#REF!)</definedName>
    <definedName name="SHARED_FORMULA_31_67_31_67_29" localSheetId="2">(#REF!/#REF!)</definedName>
    <definedName name="SHARED_FORMULA_31_67_31_67_29">(#REF!/#REF!)</definedName>
    <definedName name="SHARED_FORMULA_31_68_31_68_25" localSheetId="2">(#REF!/#REF!)</definedName>
    <definedName name="SHARED_FORMULA_31_68_31_68_25">(#REF!/#REF!)</definedName>
    <definedName name="SHARED_FORMULA_31_69_31_69_9" localSheetId="2">(#REF!/#REF!)</definedName>
    <definedName name="SHARED_FORMULA_31_69_31_69_9">(#REF!/#REF!)</definedName>
    <definedName name="SHARED_FORMULA_31_75_31_75_21" localSheetId="2">(#REF!/#REF!)</definedName>
    <definedName name="SHARED_FORMULA_31_75_31_75_21">(#REF!/#REF!)</definedName>
    <definedName name="SHARED_FORMULA_31_77_31_77_56" localSheetId="2">(#REF!/#REF!)</definedName>
    <definedName name="SHARED_FORMULA_31_77_31_77_56">(#REF!/#REF!)</definedName>
    <definedName name="SHARED_FORMULA_31_8_31_8_56" localSheetId="2">(#REF!/#REF!)</definedName>
    <definedName name="SHARED_FORMULA_31_8_31_8_56">(#REF!/#REF!)</definedName>
    <definedName name="SHARED_FORMULA_31_8_31_8_58" localSheetId="2">(#REF!/#REF!)</definedName>
    <definedName name="SHARED_FORMULA_31_8_31_8_58">(#REF!/#REF!)</definedName>
    <definedName name="SHARED_FORMULA_31_8_31_8_6" localSheetId="2">(#REF!/#REF!)</definedName>
    <definedName name="SHARED_FORMULA_31_8_31_8_6">(#REF!/#REF!)</definedName>
    <definedName name="SHARED_FORMULA_31_8_31_8_9" localSheetId="2">(#REF!/#REF!)</definedName>
    <definedName name="SHARED_FORMULA_31_8_31_8_9">(#REF!/#REF!)</definedName>
    <definedName name="SHARED_FORMULA_31_89_31_89_33" localSheetId="2">(#REF!/#REF!)</definedName>
    <definedName name="SHARED_FORMULA_31_89_31_89_33">(#REF!/#REF!)</definedName>
    <definedName name="SHARED_FORMULA_31_92_31_92_56" localSheetId="2">(#REF!/#REF!)</definedName>
    <definedName name="SHARED_FORMULA_31_92_31_92_56">(#REF!/#REF!)</definedName>
    <definedName name="SHARED_FORMULA_33_10_33_10_3" localSheetId="2">#REF!*(1+#REF!)</definedName>
    <definedName name="SHARED_FORMULA_33_10_33_10_3">#REF!*(1+#REF!)</definedName>
    <definedName name="SHARED_FORMULA_33_10_33_10_54" localSheetId="2">#REF!*(1+#REF!)</definedName>
    <definedName name="SHARED_FORMULA_33_10_33_10_54">#REF!*(1+#REF!)</definedName>
    <definedName name="SHARED_FORMULA_33_10_33_10_57" localSheetId="2">#REF!*(1+#REF!)</definedName>
    <definedName name="SHARED_FORMULA_33_10_33_10_57">#REF!*(1+#REF!)</definedName>
    <definedName name="SHARED_FORMULA_33_111_33_111_3" localSheetId="2">#REF!*(1+#REF!)</definedName>
    <definedName name="SHARED_FORMULA_33_111_33_111_3">#REF!*(1+#REF!)</definedName>
    <definedName name="SHARED_FORMULA_33_118_33_118_31" localSheetId="2">#REF!*(1+#REF!)</definedName>
    <definedName name="SHARED_FORMULA_33_118_33_118_31">#REF!*(1+#REF!)</definedName>
    <definedName name="SHARED_FORMULA_33_125_33_125_43" localSheetId="2">#REF!*(1+#REF!)</definedName>
    <definedName name="SHARED_FORMULA_33_125_33_125_43">#REF!*(1+#REF!)</definedName>
    <definedName name="SHARED_FORMULA_33_158_33_158_3" localSheetId="2">#REF!*(1+#REF!)</definedName>
    <definedName name="SHARED_FORMULA_33_158_33_158_3">#REF!*(1+#REF!)</definedName>
    <definedName name="SHARED_FORMULA_33_16_33_16_61" localSheetId="2">#REF!*(1+#REF!)</definedName>
    <definedName name="SHARED_FORMULA_33_16_33_16_61">#REF!*(1+#REF!)</definedName>
    <definedName name="SHARED_FORMULA_33_18_33_18_11" localSheetId="2">#REF!*(1+#REF!)</definedName>
    <definedName name="SHARED_FORMULA_33_18_33_18_11">#REF!*(1+#REF!)</definedName>
    <definedName name="SHARED_FORMULA_33_19_33_19_51" localSheetId="2">#REF!*(1+#REF!)</definedName>
    <definedName name="SHARED_FORMULA_33_19_33_19_51">#REF!*(1+#REF!)</definedName>
    <definedName name="SHARED_FORMULA_33_20_33_20_19" localSheetId="2">#REF!*(1+#REF!)</definedName>
    <definedName name="SHARED_FORMULA_33_20_33_20_19">#REF!*(1+#REF!)</definedName>
    <definedName name="SHARED_FORMULA_33_20_33_20_23" localSheetId="2">#REF!*(1+#REF!)</definedName>
    <definedName name="SHARED_FORMULA_33_20_33_20_23">#REF!*(1+#REF!)</definedName>
    <definedName name="SHARED_FORMULA_33_20_33_20_43" localSheetId="2">#REF!*(1+#REF!)</definedName>
    <definedName name="SHARED_FORMULA_33_20_33_20_43">#REF!*(1+#REF!)</definedName>
    <definedName name="SHARED_FORMULA_33_20_33_20_57" localSheetId="2">#REF!*(1+#REF!)</definedName>
    <definedName name="SHARED_FORMULA_33_20_33_20_57">#REF!*(1+#REF!)</definedName>
    <definedName name="SHARED_FORMULA_33_21_33_21_15" localSheetId="2">#REF!*(1+#REF!)</definedName>
    <definedName name="SHARED_FORMULA_33_21_33_21_15">#REF!*(1+#REF!)</definedName>
    <definedName name="SHARED_FORMULA_33_21_33_21_27" localSheetId="2">#REF!*(1+#REF!)</definedName>
    <definedName name="SHARED_FORMULA_33_21_33_21_27">#REF!*(1+#REF!)</definedName>
    <definedName name="SHARED_FORMULA_33_21_33_21_31" localSheetId="2">#REF!*(1+#REF!)</definedName>
    <definedName name="SHARED_FORMULA_33_21_33_21_31">#REF!*(1+#REF!)</definedName>
    <definedName name="SHARED_FORMULA_33_21_33_21_54" localSheetId="2">#REF!*(1+#REF!)</definedName>
    <definedName name="SHARED_FORMULA_33_21_33_21_54">#REF!*(1+#REF!)</definedName>
    <definedName name="SHARED_FORMULA_33_22_33_22_3" localSheetId="2">#REF!*(1+#REF!)</definedName>
    <definedName name="SHARED_FORMULA_33_22_33_22_3">#REF!*(1+#REF!)</definedName>
    <definedName name="SHARED_FORMULA_33_22_33_22_35" localSheetId="2">#REF!*(1+#REF!)</definedName>
    <definedName name="SHARED_FORMULA_33_22_33_22_35">#REF!*(1+#REF!)</definedName>
    <definedName name="SHARED_FORMULA_33_22_33_22_39" localSheetId="2">#REF!*(1+#REF!)</definedName>
    <definedName name="SHARED_FORMULA_33_22_33_22_39">#REF!*(1+#REF!)</definedName>
    <definedName name="SHARED_FORMULA_33_22_33_22_47" localSheetId="2">#REF!*(1+#REF!)</definedName>
    <definedName name="SHARED_FORMULA_33_22_33_22_47">#REF!*(1+#REF!)</definedName>
    <definedName name="SHARED_FORMULA_33_22_33_22_7" localSheetId="2">#REF!*(1+#REF!)</definedName>
    <definedName name="SHARED_FORMULA_33_22_33_22_7">#REF!*(1+#REF!)</definedName>
    <definedName name="SHARED_FORMULA_33_24_33_24_51" localSheetId="2">#REF!*(1+#REF!)</definedName>
    <definedName name="SHARED_FORMULA_33_24_33_24_51">#REF!*(1+#REF!)</definedName>
    <definedName name="SHARED_FORMULA_33_25_33_25_54" localSheetId="2">#REF!*(1+#REF!)</definedName>
    <definedName name="SHARED_FORMULA_33_25_33_25_54">#REF!*(1+#REF!)</definedName>
    <definedName name="SHARED_FORMULA_33_33_33_33_7" localSheetId="2">#REF!*(1+#REF!)</definedName>
    <definedName name="SHARED_FORMULA_33_33_33_33_7">#REF!*(1+#REF!)</definedName>
    <definedName name="SHARED_FORMULA_33_34_33_34_57" localSheetId="2">#REF!*(1+#REF!)</definedName>
    <definedName name="SHARED_FORMULA_33_34_33_34_57">#REF!*(1+#REF!)</definedName>
    <definedName name="SHARED_FORMULA_33_35_33_35_11" localSheetId="2">#REF!*(1+#REF!)</definedName>
    <definedName name="SHARED_FORMULA_33_35_33_35_11">#REF!*(1+#REF!)</definedName>
    <definedName name="SHARED_FORMULA_33_35_33_35_27" localSheetId="2">#REF!*(1+#REF!)</definedName>
    <definedName name="SHARED_FORMULA_33_35_33_35_27">#REF!*(1+#REF!)</definedName>
    <definedName name="SHARED_FORMULA_33_35_33_35_43" localSheetId="2">#REF!*(1+#REF!)</definedName>
    <definedName name="SHARED_FORMULA_33_35_33_35_43">#REF!*(1+#REF!)</definedName>
    <definedName name="SHARED_FORMULA_33_35_33_35_61" localSheetId="2">#REF!*(1+#REF!)</definedName>
    <definedName name="SHARED_FORMULA_33_35_33_35_61">#REF!*(1+#REF!)</definedName>
    <definedName name="SHARED_FORMULA_33_37_33_37_35" localSheetId="2">#REF!*(1+#REF!)</definedName>
    <definedName name="SHARED_FORMULA_33_37_33_37_35">#REF!*(1+#REF!)</definedName>
    <definedName name="SHARED_FORMULA_33_37_33_37_47" localSheetId="2">#REF!*(1+#REF!)</definedName>
    <definedName name="SHARED_FORMULA_33_37_33_37_47">#REF!*(1+#REF!)</definedName>
    <definedName name="SHARED_FORMULA_33_38_33_38_39" localSheetId="2">#REF!*(1+#REF!)</definedName>
    <definedName name="SHARED_FORMULA_33_38_33_38_39">#REF!*(1+#REF!)</definedName>
    <definedName name="SHARED_FORMULA_33_39_33_39_23" localSheetId="2">#REF!*(1+#REF!)</definedName>
    <definedName name="SHARED_FORMULA_33_39_33_39_23">#REF!*(1+#REF!)</definedName>
    <definedName name="SHARED_FORMULA_33_39_33_39_3" localSheetId="2">#REF!*(1+#REF!)</definedName>
    <definedName name="SHARED_FORMULA_33_39_33_39_3">#REF!*(1+#REF!)</definedName>
    <definedName name="SHARED_FORMULA_33_39_33_39_31" localSheetId="2">#REF!*(1+#REF!)</definedName>
    <definedName name="SHARED_FORMULA_33_39_33_39_31">#REF!*(1+#REF!)</definedName>
    <definedName name="SHARED_FORMULA_33_39_33_39_57" localSheetId="2">#REF!*(1+#REF!)</definedName>
    <definedName name="SHARED_FORMULA_33_39_33_39_57">#REF!*(1+#REF!)</definedName>
    <definedName name="SHARED_FORMULA_33_40_33_40_19" localSheetId="2">#REF!*(1+#REF!)</definedName>
    <definedName name="SHARED_FORMULA_33_40_33_40_19">#REF!*(1+#REF!)</definedName>
    <definedName name="SHARED_FORMULA_33_42_33_42_57" localSheetId="2">#REF!*(1+#REF!)</definedName>
    <definedName name="SHARED_FORMULA_33_42_33_42_57">#REF!*(1+#REF!)</definedName>
    <definedName name="SHARED_FORMULA_33_43_33_43_51" localSheetId="2">#REF!*(1+#REF!)</definedName>
    <definedName name="SHARED_FORMULA_33_43_33_43_51">#REF!*(1+#REF!)</definedName>
    <definedName name="SHARED_FORMULA_33_44_33_44_15" localSheetId="2">#REF!*(1+#REF!)</definedName>
    <definedName name="SHARED_FORMULA_33_44_33_44_15">#REF!*(1+#REF!)</definedName>
    <definedName name="SHARED_FORMULA_33_44_33_44_54" localSheetId="2">#REF!*(1+#REF!)</definedName>
    <definedName name="SHARED_FORMULA_33_44_33_44_54">#REF!*(1+#REF!)</definedName>
    <definedName name="SHARED_FORMULA_33_45_33_45_11" localSheetId="2">#REF!*(1+#REF!)</definedName>
    <definedName name="SHARED_FORMULA_33_45_33_45_11">#REF!*(1+#REF!)</definedName>
    <definedName name="SHARED_FORMULA_33_51_33_51_3" localSheetId="2">#REF!*(1+#REF!)</definedName>
    <definedName name="SHARED_FORMULA_33_51_33_51_3">#REF!*(1+#REF!)</definedName>
    <definedName name="SHARED_FORMULA_33_54_33_54_7" localSheetId="2">#REF!*(1+#REF!)</definedName>
    <definedName name="SHARED_FORMULA_33_54_33_54_7">#REF!*(1+#REF!)</definedName>
    <definedName name="SHARED_FORMULA_33_58_33_58_57" localSheetId="2">#REF!*(1+#REF!)</definedName>
    <definedName name="SHARED_FORMULA_33_58_33_58_57">#REF!*(1+#REF!)</definedName>
    <definedName name="SHARED_FORMULA_33_67_33_67_3" localSheetId="2">#REF!*(1+#REF!)</definedName>
    <definedName name="SHARED_FORMULA_33_67_33_67_3">#REF!*(1+#REF!)</definedName>
    <definedName name="SHARED_FORMULA_33_68_33_68_47" localSheetId="2">#REF!*(1+#REF!)</definedName>
    <definedName name="SHARED_FORMULA_33_68_33_68_47">#REF!*(1+#REF!)</definedName>
    <definedName name="SHARED_FORMULA_33_69_33_69_11" localSheetId="2">#REF!*(1+#REF!)</definedName>
    <definedName name="SHARED_FORMULA_33_69_33_69_11">#REF!*(1+#REF!)</definedName>
    <definedName name="SHARED_FORMULA_33_69_33_69_51" localSheetId="2">#REF!*(1+#REF!)</definedName>
    <definedName name="SHARED_FORMULA_33_69_33_69_51">#REF!*(1+#REF!)</definedName>
    <definedName name="SHARED_FORMULA_33_73_33_73_27" localSheetId="2">#REF!*(1+#REF!)</definedName>
    <definedName name="SHARED_FORMULA_33_73_33_73_27">#REF!*(1+#REF!)</definedName>
    <definedName name="SHARED_FORMULA_33_73_33_73_35" localSheetId="2">#REF!*(1+#REF!)</definedName>
    <definedName name="SHARED_FORMULA_33_73_33_73_35">#REF!*(1+#REF!)</definedName>
    <definedName name="SHARED_FORMULA_33_74_33_74_23" localSheetId="2">#REF!*(1+#REF!)</definedName>
    <definedName name="SHARED_FORMULA_33_74_33_74_23">#REF!*(1+#REF!)</definedName>
    <definedName name="SHARED_FORMULA_33_74_33_74_43" localSheetId="2">#REF!*(1.3)</definedName>
    <definedName name="SHARED_FORMULA_33_74_33_74_43">#REF!*(1.3)</definedName>
    <definedName name="SHARED_FORMULA_33_75_33_75_7" localSheetId="2">#REF!*(1+#REF!)</definedName>
    <definedName name="SHARED_FORMULA_33_75_33_75_7">#REF!*(1+#REF!)</definedName>
    <definedName name="SHARED_FORMULA_33_78_33_78_15" localSheetId="2">#REF!*(1.3)</definedName>
    <definedName name="SHARED_FORMULA_33_78_33_78_15">#REF!*(1.3)</definedName>
    <definedName name="SHARED_FORMULA_33_78_33_78_54" localSheetId="2">#REF!*(1+#REF!)</definedName>
    <definedName name="SHARED_FORMULA_33_78_33_78_54">#REF!*(1+#REF!)</definedName>
    <definedName name="SHARED_FORMULA_33_79_33_79_35" localSheetId="2">#REF!*(1+#REF!)</definedName>
    <definedName name="SHARED_FORMULA_33_79_33_79_35">#REF!*(1+#REF!)</definedName>
    <definedName name="SHARED_FORMULA_33_79_33_79_39" localSheetId="2">#REF!*(1+#REF!)</definedName>
    <definedName name="SHARED_FORMULA_33_79_33_79_39">#REF!*(1+#REF!)</definedName>
    <definedName name="SHARED_FORMULA_33_80_33_80_31" localSheetId="2">#REF!*(1.3)</definedName>
    <definedName name="SHARED_FORMULA_33_80_33_80_31">#REF!*(1.3)</definedName>
    <definedName name="SHARED_FORMULA_33_81_33_81_19" localSheetId="2">#REF!*(1+#REF!)</definedName>
    <definedName name="SHARED_FORMULA_33_81_33_81_19">#REF!*(1+#REF!)</definedName>
    <definedName name="SHARED_FORMULA_33_83_33_83_7" localSheetId="2">#REF!*(1+#REF!)</definedName>
    <definedName name="SHARED_FORMULA_33_83_33_83_7">#REF!*(1+#REF!)</definedName>
    <definedName name="SHARED_FORMULA_33_84_33_84_11" localSheetId="2">#REF!*(1+#REF!)</definedName>
    <definedName name="SHARED_FORMULA_33_84_33_84_11">#REF!*(1+#REF!)</definedName>
    <definedName name="SHARED_FORMULA_33_88_33_88_54" localSheetId="2">#REF!*(1.3)</definedName>
    <definedName name="SHARED_FORMULA_33_88_33_88_54">#REF!*(1.3)</definedName>
    <definedName name="SHARED_FORMULA_33_9_33_9_23" localSheetId="2">#REF!*(1+#REF!)</definedName>
    <definedName name="SHARED_FORMULA_33_9_33_9_23">#REF!*(1+#REF!)</definedName>
    <definedName name="SHARED_FORMULA_33_9_33_9_27" localSheetId="2">#REF!*(1+#REF!)</definedName>
    <definedName name="SHARED_FORMULA_33_9_33_9_27">#REF!*(1+#REF!)</definedName>
    <definedName name="SHARED_FORMULA_33_9_33_9_31" localSheetId="2">#REF!*(1+#REF!)</definedName>
    <definedName name="SHARED_FORMULA_33_9_33_9_31">#REF!*(1+#REF!)</definedName>
    <definedName name="SHARED_FORMULA_33_9_33_9_35" localSheetId="2">#REF!*(1+#REF!)</definedName>
    <definedName name="SHARED_FORMULA_33_9_33_9_35">#REF!*(1+#REF!)</definedName>
    <definedName name="SHARED_FORMULA_33_9_33_9_39" localSheetId="2">#REF!*(1+#REF!)</definedName>
    <definedName name="SHARED_FORMULA_33_9_33_9_39">#REF!*(1+#REF!)</definedName>
    <definedName name="SHARED_FORMULA_33_9_33_9_43" localSheetId="2">#REF!*(1+#REF!)</definedName>
    <definedName name="SHARED_FORMULA_33_9_33_9_43">#REF!*(1+#REF!)</definedName>
    <definedName name="SHARED_FORMULA_33_9_33_9_47" localSheetId="2">#REF!*(1+#REF!)</definedName>
    <definedName name="SHARED_FORMULA_33_9_33_9_47">#REF!*(1+#REF!)</definedName>
    <definedName name="SHARED_FORMULA_33_9_33_9_51" localSheetId="2">#REF!*(1+#REF!)</definedName>
    <definedName name="SHARED_FORMULA_33_9_33_9_51">#REF!*(1+#REF!)</definedName>
    <definedName name="SHARED_FORMULA_33_90_33_90_47" localSheetId="2">#REF!*(1+#REF!)</definedName>
    <definedName name="SHARED_FORMULA_33_90_33_90_47">#REF!*(1+#REF!)</definedName>
    <definedName name="SHARED_FORMULA_33_92_33_92_23" localSheetId="2">#REF!*(1+#REF!)</definedName>
    <definedName name="SHARED_FORMULA_33_92_33_92_23">#REF!*(1+#REF!)</definedName>
    <definedName name="SHARED_FORMULA_33_93_33_93_27" localSheetId="2">#REF!*(1+#REF!)</definedName>
    <definedName name="SHARED_FORMULA_33_93_33_93_27">#REF!*(1+#REF!)</definedName>
    <definedName name="SHARED_FORMULA_33_94_33_94_54" localSheetId="2">#REF!*(1+#REF!)</definedName>
    <definedName name="SHARED_FORMULA_33_94_33_94_54">#REF!*(1+#REF!)</definedName>
    <definedName name="SHARED_FORMULA_33_96_33_96_31" localSheetId="2">#REF!*(1+#REF!)</definedName>
    <definedName name="SHARED_FORMULA_33_96_33_96_31">#REF!*(1+#REF!)</definedName>
    <definedName name="SHARED_FORMULA_33_98_33_98_43" localSheetId="2">#REF!*(1+#REF!)</definedName>
    <definedName name="SHARED_FORMULA_33_98_33_98_43">#REF!*(1+#REF!)</definedName>
    <definedName name="SHARED_FORMULA_37_105_37_105_3" localSheetId="2">(#REF!/#REF!)</definedName>
    <definedName name="SHARED_FORMULA_37_105_37_105_3">(#REF!/#REF!)</definedName>
    <definedName name="SHARED_FORMULA_37_118_37_118_31" localSheetId="2">(#REF!/#REF!)</definedName>
    <definedName name="SHARED_FORMULA_37_118_37_118_31">(#REF!/#REF!)</definedName>
    <definedName name="SHARED_FORMULA_37_125_37_125_43" localSheetId="2">(#REF!/#REF!)</definedName>
    <definedName name="SHARED_FORMULA_37_125_37_125_43">(#REF!/#REF!)</definedName>
    <definedName name="SHARED_FORMULA_37_13_37_13_51" localSheetId="2">(#REF!/#REF!)</definedName>
    <definedName name="SHARED_FORMULA_37_13_37_13_51">(#REF!/#REF!)</definedName>
    <definedName name="SHARED_FORMULA_37_14_37_14_43" localSheetId="2">(#REF!/#REF!)</definedName>
    <definedName name="SHARED_FORMULA_37_14_37_14_43">(#REF!/#REF!)</definedName>
    <definedName name="SHARED_FORMULA_37_14_37_14_61" localSheetId="2">(#REF!/#REF!)</definedName>
    <definedName name="SHARED_FORMULA_37_14_37_14_61">(#REF!/#REF!)</definedName>
    <definedName name="SHARED_FORMULA_37_15_37_15_15" localSheetId="2">(#REF!/#REF!)</definedName>
    <definedName name="SHARED_FORMULA_37_15_37_15_15">(#REF!/#REF!)</definedName>
    <definedName name="SHARED_FORMULA_37_158_37_158_3" localSheetId="2">(#REF!/#REF!)</definedName>
    <definedName name="SHARED_FORMULA_37_158_37_158_3">(#REF!/#REF!)</definedName>
    <definedName name="SHARED_FORMULA_37_16_37_16_35" localSheetId="2">(#REF!/#REF!)</definedName>
    <definedName name="SHARED_FORMULA_37_16_37_16_35">(#REF!/#REF!)</definedName>
    <definedName name="SHARED_FORMULA_37_16_37_16_39" localSheetId="2">(#REF!/#REF!)</definedName>
    <definedName name="SHARED_FORMULA_37_16_37_16_39">(#REF!/#REF!)</definedName>
    <definedName name="SHARED_FORMULA_37_16_37_16_47" localSheetId="2">(#REF!/#REF!)</definedName>
    <definedName name="SHARED_FORMULA_37_16_37_16_47">(#REF!/#REF!)</definedName>
    <definedName name="SHARED_FORMULA_37_18_37_18_19" localSheetId="2">(#REF!/#REF!)</definedName>
    <definedName name="SHARED_FORMULA_37_18_37_18_19">(#REF!/#REF!)</definedName>
    <definedName name="SHARED_FORMULA_37_18_37_18_23" localSheetId="2">(#REF!/#REF!)</definedName>
    <definedName name="SHARED_FORMULA_37_18_37_18_23">(#REF!/#REF!)</definedName>
    <definedName name="SHARED_FORMULA_37_19_37_19_51" localSheetId="2">(#REF!/#REF!)</definedName>
    <definedName name="SHARED_FORMULA_37_19_37_19_51">(#REF!/#REF!)</definedName>
    <definedName name="SHARED_FORMULA_37_20_37_20_57" localSheetId="2">(#REF!/#REF!)</definedName>
    <definedName name="SHARED_FORMULA_37_20_37_20_57">(#REF!/#REF!)</definedName>
    <definedName name="SHARED_FORMULA_37_21_37_21_27" localSheetId="2">(#REF!/#REF!)</definedName>
    <definedName name="SHARED_FORMULA_37_21_37_21_27">(#REF!/#REF!)</definedName>
    <definedName name="SHARED_FORMULA_37_21_37_21_31" localSheetId="2">(#REF!/#REF!)</definedName>
    <definedName name="SHARED_FORMULA_37_21_37_21_31">(#REF!/#REF!)</definedName>
    <definedName name="SHARED_FORMULA_37_21_37_21_54" localSheetId="2">(#REF!/#REF!)</definedName>
    <definedName name="SHARED_FORMULA_37_21_37_21_54">(#REF!/#REF!)</definedName>
    <definedName name="SHARED_FORMULA_37_22_37_22_3" localSheetId="2">(#REF!/#REF!)</definedName>
    <definedName name="SHARED_FORMULA_37_22_37_22_3">(#REF!/#REF!)</definedName>
    <definedName name="SHARED_FORMULA_37_22_37_22_7" localSheetId="2">(#REF!/#REF!)</definedName>
    <definedName name="SHARED_FORMULA_37_22_37_22_7">(#REF!/#REF!)</definedName>
    <definedName name="SHARED_FORMULA_37_24_37_24_51" localSheetId="2">(#REF!/#REF!)</definedName>
    <definedName name="SHARED_FORMULA_37_24_37_24_51">(#REF!/#REF!)</definedName>
    <definedName name="SHARED_FORMULA_37_24_37_24_54" localSheetId="2">(#REF!/#REF!)</definedName>
    <definedName name="SHARED_FORMULA_37_24_37_24_54">(#REF!/#REF!)</definedName>
    <definedName name="SHARED_FORMULA_37_28_37_28_43" localSheetId="2">(#REF!/#REF!)</definedName>
    <definedName name="SHARED_FORMULA_37_28_37_28_43">(#REF!/#REF!)</definedName>
    <definedName name="SHARED_FORMULA_37_28_37_28_57" localSheetId="2">(#REF!/#REF!)</definedName>
    <definedName name="SHARED_FORMULA_37_28_37_28_57">(#REF!/#REF!)</definedName>
    <definedName name="SHARED_FORMULA_37_29_37_29_27" localSheetId="2">(#REF!/#REF!)</definedName>
    <definedName name="SHARED_FORMULA_37_29_37_29_27">(#REF!/#REF!)</definedName>
    <definedName name="SHARED_FORMULA_37_29_37_29_61" localSheetId="2">(#REF!/#REF!)</definedName>
    <definedName name="SHARED_FORMULA_37_29_37_29_61">(#REF!/#REF!)</definedName>
    <definedName name="SHARED_FORMULA_37_30_37_30_35" localSheetId="2">(#REF!/#REF!)</definedName>
    <definedName name="SHARED_FORMULA_37_30_37_30_35">(#REF!/#REF!)</definedName>
    <definedName name="SHARED_FORMULA_37_30_37_30_47" localSheetId="2">(#REF!/#REF!)</definedName>
    <definedName name="SHARED_FORMULA_37_30_37_30_47">(#REF!/#REF!)</definedName>
    <definedName name="SHARED_FORMULA_37_31_37_31_39" localSheetId="2">(#REF!/#REF!)</definedName>
    <definedName name="SHARED_FORMULA_37_31_37_31_39">(#REF!/#REF!)</definedName>
    <definedName name="SHARED_FORMULA_37_32_37_32_31" localSheetId="2">(#REF!/#REF!)</definedName>
    <definedName name="SHARED_FORMULA_37_32_37_32_31">(#REF!/#REF!)</definedName>
    <definedName name="SHARED_FORMULA_37_32_37_32_7" localSheetId="2">(#REF!/#REF!)</definedName>
    <definedName name="SHARED_FORMULA_37_32_37_32_7">(#REF!/#REF!)</definedName>
    <definedName name="SHARED_FORMULA_37_34_37_34_57" localSheetId="2">(#REF!/#REF!)</definedName>
    <definedName name="SHARED_FORMULA_37_34_37_34_57">(#REF!/#REF!)</definedName>
    <definedName name="SHARED_FORMULA_37_35_37_35_11" localSheetId="2">(#REF!/#REF!)</definedName>
    <definedName name="SHARED_FORMULA_37_35_37_35_11">(#REF!/#REF!)</definedName>
    <definedName name="SHARED_FORMULA_37_35_37_35_27" localSheetId="2">(#REF!/#REF!)</definedName>
    <definedName name="SHARED_FORMULA_37_35_37_35_27">(#REF!/#REF!)</definedName>
    <definedName name="SHARED_FORMULA_37_35_37_35_43" localSheetId="2">(#REF!/#REF!)</definedName>
    <definedName name="SHARED_FORMULA_37_35_37_35_43">(#REF!/#REF!)</definedName>
    <definedName name="SHARED_FORMULA_37_35_37_35_61" localSheetId="2">(#REF!/#REF!)</definedName>
    <definedName name="SHARED_FORMULA_37_35_37_35_61">(#REF!/#REF!)</definedName>
    <definedName name="SHARED_FORMULA_37_37_37_37_35" localSheetId="2">(#REF!/#REF!)</definedName>
    <definedName name="SHARED_FORMULA_37_37_37_37_35">(#REF!/#REF!)</definedName>
    <definedName name="SHARED_FORMULA_37_37_37_37_47" localSheetId="2">(#REF!/#REF!)</definedName>
    <definedName name="SHARED_FORMULA_37_37_37_37_47">(#REF!/#REF!)</definedName>
    <definedName name="SHARED_FORMULA_37_37_37_37_51" localSheetId="2">(#REF!/#REF!)</definedName>
    <definedName name="SHARED_FORMULA_37_37_37_37_51">(#REF!/#REF!)</definedName>
    <definedName name="SHARED_FORMULA_37_37_37_37_54" localSheetId="2">(#REF!/#REF!)</definedName>
    <definedName name="SHARED_FORMULA_37_37_37_37_54">(#REF!/#REF!)</definedName>
    <definedName name="SHARED_FORMULA_37_38_37_38_39" localSheetId="2">(#REF!/#REF!)</definedName>
    <definedName name="SHARED_FORMULA_37_38_37_38_39">(#REF!/#REF!)</definedName>
    <definedName name="SHARED_FORMULA_37_39_37_39_23" localSheetId="2">(#REF!/#REF!)</definedName>
    <definedName name="SHARED_FORMULA_37_39_37_39_23">(#REF!/#REF!)</definedName>
    <definedName name="SHARED_FORMULA_37_39_37_39_3" localSheetId="2">(#REF!/#REF!)</definedName>
    <definedName name="SHARED_FORMULA_37_39_37_39_3">(#REF!/#REF!)</definedName>
    <definedName name="SHARED_FORMULA_37_39_37_39_31" localSheetId="2">(#REF!/#REF!)</definedName>
    <definedName name="SHARED_FORMULA_37_39_37_39_31">(#REF!/#REF!)</definedName>
    <definedName name="SHARED_FORMULA_37_39_37_39_57" localSheetId="2">(#REF!/#REF!)</definedName>
    <definedName name="SHARED_FORMULA_37_39_37_39_57">(#REF!/#REF!)</definedName>
    <definedName name="SHARED_FORMULA_37_40_37_40_19" localSheetId="2">(#REF!/#REF!)</definedName>
    <definedName name="SHARED_FORMULA_37_40_37_40_19">(#REF!/#REF!)</definedName>
    <definedName name="SHARED_FORMULA_37_42_37_42_57" localSheetId="2">(#REF!/#REF!)</definedName>
    <definedName name="SHARED_FORMULA_37_42_37_42_57">(#REF!/#REF!)</definedName>
    <definedName name="SHARED_FORMULA_37_43_37_43_51" localSheetId="2">(#REF!/#REF!)</definedName>
    <definedName name="SHARED_FORMULA_37_43_37_43_51">(#REF!/#REF!)</definedName>
    <definedName name="SHARED_FORMULA_37_44_37_44_15" localSheetId="2">(#REF!/#REF!)</definedName>
    <definedName name="SHARED_FORMULA_37_44_37_44_15">(#REF!/#REF!)</definedName>
    <definedName name="SHARED_FORMULA_37_44_37_44_54" localSheetId="2">(#REF!/#REF!)</definedName>
    <definedName name="SHARED_FORMULA_37_44_37_44_54">(#REF!/#REF!)</definedName>
    <definedName name="SHARED_FORMULA_37_45_37_45_11" localSheetId="2">(#REF!/#REF!)</definedName>
    <definedName name="SHARED_FORMULA_37_45_37_45_11">(#REF!/#REF!)</definedName>
    <definedName name="SHARED_FORMULA_37_52_37_52_3" localSheetId="2">(#REF!/#REF!)</definedName>
    <definedName name="SHARED_FORMULA_37_52_37_52_3">(#REF!/#REF!)</definedName>
    <definedName name="SHARED_FORMULA_37_54_37_54_7" localSheetId="2">(#REF!/#REF!)</definedName>
    <definedName name="SHARED_FORMULA_37_54_37_54_7">(#REF!/#REF!)</definedName>
    <definedName name="SHARED_FORMULA_37_58_37_58_57" localSheetId="2">(#REF!/#REF!)</definedName>
    <definedName name="SHARED_FORMULA_37_58_37_58_57">(#REF!/#REF!)</definedName>
    <definedName name="SHARED_FORMULA_37_62_37_62_47" localSheetId="2">(#REF!/#REF!)</definedName>
    <definedName name="SHARED_FORMULA_37_62_37_62_47">(#REF!/#REF!)</definedName>
    <definedName name="SHARED_FORMULA_37_63_37_63_11" localSheetId="2">(#REF!/#REF!)</definedName>
    <definedName name="SHARED_FORMULA_37_63_37_63_11">(#REF!/#REF!)</definedName>
    <definedName name="SHARED_FORMULA_37_67_37_67_27" localSheetId="2">(#REF!/#REF!)</definedName>
    <definedName name="SHARED_FORMULA_37_67_37_67_27">(#REF!/#REF!)</definedName>
    <definedName name="SHARED_FORMULA_37_67_37_67_3" localSheetId="2">(#REF!/#REF!)</definedName>
    <definedName name="SHARED_FORMULA_37_67_37_67_3">(#REF!/#REF!)</definedName>
    <definedName name="SHARED_FORMULA_37_68_37_68_23" localSheetId="2">(#REF!/#REF!)</definedName>
    <definedName name="SHARED_FORMULA_37_68_37_68_23">(#REF!/#REF!)</definedName>
    <definedName name="SHARED_FORMULA_37_69_37_69_35" localSheetId="2">(#REF!/#REF!)</definedName>
    <definedName name="SHARED_FORMULA_37_69_37_69_35">(#REF!/#REF!)</definedName>
    <definedName name="SHARED_FORMULA_37_69_37_69_51" localSheetId="2">(#REF!/#REF!)</definedName>
    <definedName name="SHARED_FORMULA_37_69_37_69_51">(#REF!/#REF!)</definedName>
    <definedName name="SHARED_FORMULA_37_73_37_73_39" localSheetId="2">(#REF!/#REF!)</definedName>
    <definedName name="SHARED_FORMULA_37_73_37_73_39">(#REF!/#REF!)</definedName>
    <definedName name="SHARED_FORMULA_37_73_37_73_43" localSheetId="2">(#REF!/#REF!)</definedName>
    <definedName name="SHARED_FORMULA_37_73_37_73_43">(#REF!/#REF!)</definedName>
    <definedName name="SHARED_FORMULA_37_75_37_75_19" localSheetId="2">(#REF!/#REF!)</definedName>
    <definedName name="SHARED_FORMULA_37_75_37_75_19">(#REF!/#REF!)</definedName>
    <definedName name="SHARED_FORMULA_37_75_37_75_7" localSheetId="2">(#REF!/#REF!)</definedName>
    <definedName name="SHARED_FORMULA_37_75_37_75_7">(#REF!/#REF!)</definedName>
    <definedName name="SHARED_FORMULA_37_77_37_77_15" localSheetId="2">(#REF!/#REF!)</definedName>
    <definedName name="SHARED_FORMULA_37_77_37_77_15">(#REF!/#REF!)</definedName>
    <definedName name="SHARED_FORMULA_37_77_37_77_54" localSheetId="2">(#REF!/#REF!)</definedName>
    <definedName name="SHARED_FORMULA_37_77_37_77_54">(#REF!/#REF!)</definedName>
    <definedName name="SHARED_FORMULA_37_79_37_79_31" localSheetId="2">(#REF!/#REF!)</definedName>
    <definedName name="SHARED_FORMULA_37_79_37_79_31">(#REF!/#REF!)</definedName>
    <definedName name="SHARED_FORMULA_37_79_37_79_35" localSheetId="2">(#REF!/#REF!)</definedName>
    <definedName name="SHARED_FORMULA_37_79_37_79_35">(#REF!/#REF!)</definedName>
    <definedName name="SHARED_FORMULA_37_8_37_8_15" localSheetId="2">(#REF!/#REF!)</definedName>
    <definedName name="SHARED_FORMULA_37_8_37_8_15">(#REF!/#REF!)</definedName>
    <definedName name="SHARED_FORMULA_37_8_37_8_23" localSheetId="2">(#REF!/#REF!)</definedName>
    <definedName name="SHARED_FORMULA_37_8_37_8_23">(#REF!/#REF!)</definedName>
    <definedName name="SHARED_FORMULA_37_8_37_8_27" localSheetId="2">(#REF!/#REF!)</definedName>
    <definedName name="SHARED_FORMULA_37_8_37_8_27">(#REF!/#REF!)</definedName>
    <definedName name="SHARED_FORMULA_37_8_37_8_31" localSheetId="2">(#REF!/#REF!)</definedName>
    <definedName name="SHARED_FORMULA_37_8_37_8_31">(#REF!/#REF!)</definedName>
    <definedName name="SHARED_FORMULA_37_8_37_8_35" localSheetId="2">(#REF!/#REF!)</definedName>
    <definedName name="SHARED_FORMULA_37_8_37_8_35">(#REF!/#REF!)</definedName>
    <definedName name="SHARED_FORMULA_37_8_37_8_39" localSheetId="2">(#REF!/#REF!)</definedName>
    <definedName name="SHARED_FORMULA_37_8_37_8_39">(#REF!/#REF!)</definedName>
    <definedName name="SHARED_FORMULA_37_8_37_8_43" localSheetId="2">(#REF!/#REF!)</definedName>
    <definedName name="SHARED_FORMULA_37_8_37_8_43">(#REF!/#REF!)</definedName>
    <definedName name="SHARED_FORMULA_37_8_37_8_47" localSheetId="2">(#REF!/#REF!)</definedName>
    <definedName name="SHARED_FORMULA_37_8_37_8_47">(#REF!/#REF!)</definedName>
    <definedName name="SHARED_FORMULA_37_8_37_8_51" localSheetId="2">(#REF!/#REF!)</definedName>
    <definedName name="SHARED_FORMULA_37_8_37_8_51">(#REF!/#REF!)</definedName>
    <definedName name="SHARED_FORMULA_37_8_37_8_54" localSheetId="2">(#REF!/#REF!)</definedName>
    <definedName name="SHARED_FORMULA_37_8_37_8_54">(#REF!/#REF!)</definedName>
    <definedName name="SHARED_FORMULA_37_8_37_8_57" localSheetId="2">(#REF!/#REF!)</definedName>
    <definedName name="SHARED_FORMULA_37_8_37_8_57">(#REF!/#REF!)</definedName>
    <definedName name="SHARED_FORMULA_37_82_37_82_11" localSheetId="2">(#REF!/#REF!)</definedName>
    <definedName name="SHARED_FORMULA_37_82_37_82_11">(#REF!/#REF!)</definedName>
    <definedName name="SHARED_FORMULA_37_90_37_90_31" localSheetId="2">(#REF!/#REF!)</definedName>
    <definedName name="SHARED_FORMULA_37_90_37_90_31">(#REF!/#REF!)</definedName>
    <definedName name="SHARED_FORMULA_37_90_37_90_47" localSheetId="2">(#REF!/#REF!)</definedName>
    <definedName name="SHARED_FORMULA_37_90_37_90_47">(#REF!/#REF!)</definedName>
    <definedName name="SHARED_FORMULA_37_92_37_92_23" localSheetId="2">(#REF!/#REF!)</definedName>
    <definedName name="SHARED_FORMULA_37_92_37_92_23">(#REF!/#REF!)</definedName>
    <definedName name="SHARED_FORMULA_37_92_37_92_43" localSheetId="2">(#REF!/#REF!)</definedName>
    <definedName name="SHARED_FORMULA_37_92_37_92_43">(#REF!/#REF!)</definedName>
    <definedName name="SHARED_FORMULA_37_93_37_93_27" localSheetId="2">(#REF!/#REF!)</definedName>
    <definedName name="SHARED_FORMULA_37_93_37_93_27">(#REF!/#REF!)</definedName>
    <definedName name="SHARED_FORMULA_37_94_37_94_54" localSheetId="2">(#REF!/#REF!)</definedName>
    <definedName name="SHARED_FORMULA_37_94_37_94_54">(#REF!/#REF!)</definedName>
    <definedName name="SHARED_FORMULA_5_100_5_100_60" localSheetId="2">ROUND(#REF!*#REF!,4)</definedName>
    <definedName name="SHARED_FORMULA_5_100_5_100_60">ROUND(#REF!*#REF!,4)</definedName>
    <definedName name="SHARED_FORMULA_5_103_5_103_60" localSheetId="2">ROUND(#REF!*#REF!,4)</definedName>
    <definedName name="SHARED_FORMULA_5_103_5_103_60">ROUND(#REF!*#REF!,4)</definedName>
    <definedName name="SHARED_FORMULA_5_11_5_11_24" localSheetId="2">ROUND(#REF!*#REF!,4)</definedName>
    <definedName name="SHARED_FORMULA_5_11_5_11_24">ROUND(#REF!*#REF!,4)</definedName>
    <definedName name="SHARED_FORMULA_5_11_5_11_28" localSheetId="2">ROUND(#REF!*#REF!,4)</definedName>
    <definedName name="SHARED_FORMULA_5_11_5_11_28">ROUND(#REF!*#REF!,4)</definedName>
    <definedName name="SHARED_FORMULA_5_11_5_11_32" localSheetId="2">ROUND(#REF!*#REF!,4)</definedName>
    <definedName name="SHARED_FORMULA_5_11_5_11_32">ROUND(#REF!*#REF!,4)</definedName>
    <definedName name="SHARED_FORMULA_5_11_5_11_36" localSheetId="2">ROUND(#REF!*#REF!,4)</definedName>
    <definedName name="SHARED_FORMULA_5_11_5_11_36">ROUND(#REF!*#REF!,4)</definedName>
    <definedName name="SHARED_FORMULA_5_11_5_11_40" localSheetId="2">ROUND(#REF!*#REF!,4)</definedName>
    <definedName name="SHARED_FORMULA_5_11_5_11_40">ROUND(#REF!*#REF!,4)</definedName>
    <definedName name="SHARED_FORMULA_5_11_5_11_44" localSheetId="2">ROUND(#REF!*#REF!,4)</definedName>
    <definedName name="SHARED_FORMULA_5_11_5_11_44">ROUND(#REF!*#REF!,4)</definedName>
    <definedName name="SHARED_FORMULA_5_11_5_11_48" localSheetId="2">ROUND(#REF!*#REF!,4)</definedName>
    <definedName name="SHARED_FORMULA_5_11_5_11_48">ROUND(#REF!*#REF!,4)</definedName>
    <definedName name="SHARED_FORMULA_5_11_5_11_5" localSheetId="2">ROUND(#REF!*#REF!,4)</definedName>
    <definedName name="SHARED_FORMULA_5_11_5_11_5">ROUND(#REF!*#REF!,4)</definedName>
    <definedName name="SHARED_FORMULA_5_11_5_11_63" localSheetId="2">ROUND(#REF!*#REF!,4)</definedName>
    <definedName name="SHARED_FORMULA_5_11_5_11_63">ROUND(#REF!*#REF!,4)</definedName>
    <definedName name="SHARED_FORMULA_5_14_5_14_60" localSheetId="2">ROUND(#REF!*#REF!,4)</definedName>
    <definedName name="SHARED_FORMULA_5_14_5_14_60">ROUND(#REF!*#REF!,4)</definedName>
    <definedName name="SHARED_FORMULA_5_17_5_17_24" localSheetId="2">ROUND(#REF!*#REF!,4)</definedName>
    <definedName name="SHARED_FORMULA_5_17_5_17_24">ROUND(#REF!*#REF!,4)</definedName>
    <definedName name="SHARED_FORMULA_5_17_5_17_28" localSheetId="2">ROUND(#REF!*#REF!,4)</definedName>
    <definedName name="SHARED_FORMULA_5_17_5_17_28">ROUND(#REF!*#REF!,4)</definedName>
    <definedName name="SHARED_FORMULA_5_17_5_17_32" localSheetId="2">ROUND(#REF!*#REF!,4)</definedName>
    <definedName name="SHARED_FORMULA_5_17_5_17_32">ROUND(#REF!*#REF!,4)</definedName>
    <definedName name="SHARED_FORMULA_5_17_5_17_36" localSheetId="2">ROUND(#REF!*#REF!,4)</definedName>
    <definedName name="SHARED_FORMULA_5_17_5_17_36">ROUND(#REF!*#REF!,4)</definedName>
    <definedName name="SHARED_FORMULA_5_17_5_17_40" localSheetId="2">ROUND(#REF!*#REF!,4)</definedName>
    <definedName name="SHARED_FORMULA_5_17_5_17_40">ROUND(#REF!*#REF!,4)</definedName>
    <definedName name="SHARED_FORMULA_5_17_5_17_44" localSheetId="2">ROUND(#REF!*#REF!,4)</definedName>
    <definedName name="SHARED_FORMULA_5_17_5_17_44">ROUND(#REF!*#REF!,4)</definedName>
    <definedName name="SHARED_FORMULA_5_17_5_17_48" localSheetId="2">ROUND(#REF!*#REF!,4)</definedName>
    <definedName name="SHARED_FORMULA_5_17_5_17_48">ROUND(#REF!*#REF!,4)</definedName>
    <definedName name="SHARED_FORMULA_5_17_5_17_63" localSheetId="2">ROUND(#REF!*#REF!,4)</definedName>
    <definedName name="SHARED_FORMULA_5_17_5_17_63">ROUND(#REF!*#REF!,4)</definedName>
    <definedName name="SHARED_FORMULA_5_20_5_20_24" localSheetId="2">ROUND(#REF!*#REF!,4)</definedName>
    <definedName name="SHARED_FORMULA_5_20_5_20_24">ROUND(#REF!*#REF!,4)</definedName>
    <definedName name="SHARED_FORMULA_5_20_5_20_28" localSheetId="2">ROUND(#REF!*#REF!,4)</definedName>
    <definedName name="SHARED_FORMULA_5_20_5_20_28">ROUND(#REF!*#REF!,4)</definedName>
    <definedName name="SHARED_FORMULA_5_20_5_20_32" localSheetId="2">ROUND(#REF!*#REF!,4)</definedName>
    <definedName name="SHARED_FORMULA_5_20_5_20_32">ROUND(#REF!*#REF!,4)</definedName>
    <definedName name="SHARED_FORMULA_5_20_5_20_36" localSheetId="2">ROUND(#REF!*#REF!,4)</definedName>
    <definedName name="SHARED_FORMULA_5_20_5_20_36">ROUND(#REF!*#REF!,4)</definedName>
    <definedName name="SHARED_FORMULA_5_20_5_20_40" localSheetId="2">ROUND(#REF!*#REF!,4)</definedName>
    <definedName name="SHARED_FORMULA_5_20_5_20_40">ROUND(#REF!*#REF!,4)</definedName>
    <definedName name="SHARED_FORMULA_5_20_5_20_44" localSheetId="2">ROUND(#REF!*#REF!,4)</definedName>
    <definedName name="SHARED_FORMULA_5_20_5_20_44">ROUND(#REF!*#REF!,4)</definedName>
    <definedName name="SHARED_FORMULA_5_20_5_20_48" localSheetId="2">ROUND(#REF!*#REF!,4)</definedName>
    <definedName name="SHARED_FORMULA_5_20_5_20_48">ROUND(#REF!*#REF!,4)</definedName>
    <definedName name="SHARED_FORMULA_5_20_5_20_5" localSheetId="2">ROUND(#REF!*#REF!,4)</definedName>
    <definedName name="SHARED_FORMULA_5_20_5_20_5">ROUND(#REF!*#REF!,4)</definedName>
    <definedName name="SHARED_FORMULA_5_20_5_20_63" localSheetId="2">ROUND(#REF!*#REF!,4)</definedName>
    <definedName name="SHARED_FORMULA_5_20_5_20_63">ROUND(#REF!*#REF!,4)</definedName>
    <definedName name="SHARED_FORMULA_5_23_5_23_24" localSheetId="2">ROUND(#REF!*#REF!,4)</definedName>
    <definedName name="SHARED_FORMULA_5_23_5_23_24">ROUND(#REF!*#REF!,4)</definedName>
    <definedName name="SHARED_FORMULA_5_23_5_23_28" localSheetId="2">ROUND(#REF!*#REF!,4)</definedName>
    <definedName name="SHARED_FORMULA_5_23_5_23_28">ROUND(#REF!*#REF!,4)</definedName>
    <definedName name="SHARED_FORMULA_5_23_5_23_32" localSheetId="2">ROUND(#REF!*#REF!,4)</definedName>
    <definedName name="SHARED_FORMULA_5_23_5_23_32">ROUND(#REF!*#REF!,4)</definedName>
    <definedName name="SHARED_FORMULA_5_23_5_23_36" localSheetId="2">ROUND(#REF!*#REF!,4)</definedName>
    <definedName name="SHARED_FORMULA_5_23_5_23_36">ROUND(#REF!*#REF!,4)</definedName>
    <definedName name="SHARED_FORMULA_5_23_5_23_40" localSheetId="2">ROUND(#REF!*#REF!,4)</definedName>
    <definedName name="SHARED_FORMULA_5_23_5_23_40">ROUND(#REF!*#REF!,4)</definedName>
    <definedName name="SHARED_FORMULA_5_23_5_23_44" localSheetId="2">ROUND(#REF!*#REF!,4)</definedName>
    <definedName name="SHARED_FORMULA_5_23_5_23_44">ROUND(#REF!*#REF!,4)</definedName>
    <definedName name="SHARED_FORMULA_5_23_5_23_48" localSheetId="2">ROUND(#REF!*#REF!,4)</definedName>
    <definedName name="SHARED_FORMULA_5_23_5_23_48">ROUND(#REF!*#REF!,4)</definedName>
    <definedName name="SHARED_FORMULA_5_23_5_23_5" localSheetId="2">ROUND(#REF!*#REF!,4)</definedName>
    <definedName name="SHARED_FORMULA_5_23_5_23_5">ROUND(#REF!*#REF!,4)</definedName>
    <definedName name="SHARED_FORMULA_5_23_5_23_60" localSheetId="2">ROUND(#REF!*#REF!,4)</definedName>
    <definedName name="SHARED_FORMULA_5_23_5_23_60">ROUND(#REF!*#REF!,4)</definedName>
    <definedName name="SHARED_FORMULA_5_23_5_23_63" localSheetId="2">ROUND(#REF!*#REF!,4)</definedName>
    <definedName name="SHARED_FORMULA_5_23_5_23_63">ROUND(#REF!*#REF!,4)</definedName>
    <definedName name="SHARED_FORMULA_5_26_5_26_24" localSheetId="2">ROUND(#REF!*#REF!,4)</definedName>
    <definedName name="SHARED_FORMULA_5_26_5_26_24">ROUND(#REF!*#REF!,4)</definedName>
    <definedName name="SHARED_FORMULA_5_26_5_26_28" localSheetId="2">ROUND(#REF!*#REF!,4)</definedName>
    <definedName name="SHARED_FORMULA_5_26_5_26_28">ROUND(#REF!*#REF!,4)</definedName>
    <definedName name="SHARED_FORMULA_5_26_5_26_36" localSheetId="2">ROUND(#REF!*#REF!,4)</definedName>
    <definedName name="SHARED_FORMULA_5_26_5_26_36">ROUND(#REF!*#REF!,4)</definedName>
    <definedName name="SHARED_FORMULA_5_26_5_26_40" localSheetId="2">ROUND(#REF!*#REF!,4)</definedName>
    <definedName name="SHARED_FORMULA_5_26_5_26_40">ROUND(#REF!*#REF!,4)</definedName>
    <definedName name="SHARED_FORMULA_5_26_5_26_48" localSheetId="2">ROUND(#REF!*#REF!,4)</definedName>
    <definedName name="SHARED_FORMULA_5_26_5_26_48">ROUND(#REF!*#REF!,4)</definedName>
    <definedName name="SHARED_FORMULA_5_26_5_26_5" localSheetId="2">ROUND(#REF!*#REF!,4)</definedName>
    <definedName name="SHARED_FORMULA_5_26_5_26_5">ROUND(#REF!*#REF!,4)</definedName>
    <definedName name="SHARED_FORMULA_5_26_5_26_60" localSheetId="2">ROUND(#REF!*#REF!,4)</definedName>
    <definedName name="SHARED_FORMULA_5_26_5_26_60">ROUND(#REF!*#REF!,4)</definedName>
    <definedName name="SHARED_FORMULA_5_26_5_26_63" localSheetId="2">ROUND(#REF!*#REF!,4)</definedName>
    <definedName name="SHARED_FORMULA_5_26_5_26_63">ROUND(#REF!*#REF!,4)</definedName>
    <definedName name="SHARED_FORMULA_5_29_5_29_20" localSheetId="2">ROUND(#REF!*#REF!,4)</definedName>
    <definedName name="SHARED_FORMULA_5_29_5_29_20">ROUND(#REF!*#REF!,4)</definedName>
    <definedName name="SHARED_FORMULA_5_29_5_29_32" localSheetId="2">ROUND(#REF!*#REF!,4)</definedName>
    <definedName name="SHARED_FORMULA_5_29_5_29_32">ROUND(#REF!*#REF!,4)</definedName>
    <definedName name="SHARED_FORMULA_5_29_5_29_36" localSheetId="2">ROUND(#REF!*#REF!,4)</definedName>
    <definedName name="SHARED_FORMULA_5_29_5_29_36">ROUND(#REF!*#REF!,4)</definedName>
    <definedName name="SHARED_FORMULA_5_29_5_29_40" localSheetId="2">ROUND(#REF!*#REF!,4)</definedName>
    <definedName name="SHARED_FORMULA_5_29_5_29_40">ROUND(#REF!*#REF!,4)</definedName>
    <definedName name="SHARED_FORMULA_5_29_5_29_44" localSheetId="2">ROUND(#REF!*#REF!,4)</definedName>
    <definedName name="SHARED_FORMULA_5_29_5_29_44">ROUND(#REF!*#REF!,4)</definedName>
    <definedName name="SHARED_FORMULA_5_29_5_29_48" localSheetId="2">ROUND(#REF!*#REF!,4)</definedName>
    <definedName name="SHARED_FORMULA_5_29_5_29_48">ROUND(#REF!*#REF!,4)</definedName>
    <definedName name="SHARED_FORMULA_5_29_5_29_5" localSheetId="2">ROUND(#REF!*#REF!,4)</definedName>
    <definedName name="SHARED_FORMULA_5_29_5_29_5">ROUND(#REF!*#REF!,4)</definedName>
    <definedName name="SHARED_FORMULA_5_29_5_29_60" localSheetId="2">ROUND(#REF!*#REF!,4)</definedName>
    <definedName name="SHARED_FORMULA_5_29_5_29_60">ROUND(#REF!*#REF!,4)</definedName>
    <definedName name="SHARED_FORMULA_5_29_5_29_63" localSheetId="2">ROUND(#REF!*#REF!,4)</definedName>
    <definedName name="SHARED_FORMULA_5_29_5_29_63">ROUND(#REF!*#REF!,4)</definedName>
    <definedName name="SHARED_FORMULA_5_29_5_29_8" localSheetId="2">ROUND(#REF!*#REF!,4)</definedName>
    <definedName name="SHARED_FORMULA_5_29_5_29_8">ROUND(#REF!*#REF!,4)</definedName>
    <definedName name="SHARED_FORMULA_5_31_5_31_12" localSheetId="2">IF(#REF!&lt;&gt;0,"Û","")</definedName>
    <definedName name="SHARED_FORMULA_5_31_5_31_12">IF(#REF!&lt;&gt;0,"Û","")</definedName>
    <definedName name="SHARED_FORMULA_5_31_5_31_20" localSheetId="2">IF(#REF!&lt;&gt;0,"Û","")</definedName>
    <definedName name="SHARED_FORMULA_5_31_5_31_20">IF(#REF!&lt;&gt;0,"Û","")</definedName>
    <definedName name="SHARED_FORMULA_5_31_5_31_24" localSheetId="2">IF(#REF!&lt;&gt;0,"Û","")</definedName>
    <definedName name="SHARED_FORMULA_5_31_5_31_24">IF(#REF!&lt;&gt;0,"Û","")</definedName>
    <definedName name="SHARED_FORMULA_5_31_5_31_28" localSheetId="2">IF(#REF!&lt;&gt;0,"Û","")</definedName>
    <definedName name="SHARED_FORMULA_5_31_5_31_28">IF(#REF!&lt;&gt;0,"Û","")</definedName>
    <definedName name="SHARED_FORMULA_5_32_5_32_16" localSheetId="2">ROUND(#REF!*#REF!,4)</definedName>
    <definedName name="SHARED_FORMULA_5_32_5_32_16">ROUND(#REF!*#REF!,4)</definedName>
    <definedName name="SHARED_FORMULA_5_32_5_32_24" localSheetId="2">ROUND(#REF!*#REF!,4)</definedName>
    <definedName name="SHARED_FORMULA_5_32_5_32_24">ROUND(#REF!*#REF!,4)</definedName>
    <definedName name="SHARED_FORMULA_5_32_5_32_28" localSheetId="2">ROUND(#REF!*#REF!,4)</definedName>
    <definedName name="SHARED_FORMULA_5_32_5_32_28">ROUND(#REF!*#REF!,4)</definedName>
    <definedName name="SHARED_FORMULA_5_32_5_32_36" localSheetId="2">ROUND(#REF!*#REF!,4)</definedName>
    <definedName name="SHARED_FORMULA_5_32_5_32_36">ROUND(#REF!*#REF!,4)</definedName>
    <definedName name="SHARED_FORMULA_5_32_5_32_40" localSheetId="2">ROUND(#REF!*#REF!,4)</definedName>
    <definedName name="SHARED_FORMULA_5_32_5_32_40">ROUND(#REF!*#REF!,4)</definedName>
    <definedName name="SHARED_FORMULA_5_32_5_32_48" localSheetId="2">ROUND(#REF!*#REF!,4)</definedName>
    <definedName name="SHARED_FORMULA_5_32_5_32_48">ROUND(#REF!*#REF!,4)</definedName>
    <definedName name="SHARED_FORMULA_5_32_5_32_60" localSheetId="2">ROUND(#REF!*#REF!,4)</definedName>
    <definedName name="SHARED_FORMULA_5_32_5_32_60">ROUND(#REF!*#REF!,4)</definedName>
    <definedName name="SHARED_FORMULA_5_32_5_32_63" localSheetId="2">ROUND(#REF!*#REF!,4)</definedName>
    <definedName name="SHARED_FORMULA_5_32_5_32_63">ROUND(#REF!*#REF!,4)</definedName>
    <definedName name="SHARED_FORMULA_5_34_5_34_32" localSheetId="2">IF(#REF!&lt;&gt;0,"Û","")</definedName>
    <definedName name="SHARED_FORMULA_5_34_5_34_32">IF(#REF!&lt;&gt;0,"Û","")</definedName>
    <definedName name="SHARED_FORMULA_5_34_5_34_5" localSheetId="2">IF(#REF!&lt;&gt;0,"Û","")</definedName>
    <definedName name="SHARED_FORMULA_5_34_5_34_5">IF(#REF!&lt;&gt;0,"Û","")</definedName>
    <definedName name="SHARED_FORMULA_5_34_5_34_60" localSheetId="2">IF(#REF!&lt;&gt;0,"Û","")</definedName>
    <definedName name="SHARED_FORMULA_5_34_5_34_60">IF(#REF!&lt;&gt;0,"Û","")</definedName>
    <definedName name="SHARED_FORMULA_5_35_5_35_24" localSheetId="2">ROUND(#REF!*#REF!,4)</definedName>
    <definedName name="SHARED_FORMULA_5_35_5_35_24">ROUND(#REF!*#REF!,4)</definedName>
    <definedName name="SHARED_FORMULA_5_35_5_35_28" localSheetId="2">ROUND(#REF!*#REF!,4)</definedName>
    <definedName name="SHARED_FORMULA_5_35_5_35_28">ROUND(#REF!*#REF!,4)</definedName>
    <definedName name="SHARED_FORMULA_5_35_5_35_32" localSheetId="2">ROUND(#REF!*#REF!,4)</definedName>
    <definedName name="SHARED_FORMULA_5_35_5_35_32">ROUND(#REF!*#REF!,4)</definedName>
    <definedName name="SHARED_FORMULA_5_35_5_35_36" localSheetId="2">ROUND(#REF!*#REF!,4)</definedName>
    <definedName name="SHARED_FORMULA_5_35_5_35_36">ROUND(#REF!*#REF!,4)</definedName>
    <definedName name="SHARED_FORMULA_5_35_5_35_40" localSheetId="2">ROUND(#REF!*#REF!,4)</definedName>
    <definedName name="SHARED_FORMULA_5_35_5_35_40">ROUND(#REF!*#REF!,4)</definedName>
    <definedName name="SHARED_FORMULA_5_35_5_35_44" localSheetId="2">ROUND(#REF!*#REF!,4)</definedName>
    <definedName name="SHARED_FORMULA_5_35_5_35_44">ROUND(#REF!*#REF!,4)</definedName>
    <definedName name="SHARED_FORMULA_5_35_5_35_48" localSheetId="2">ROUND(#REF!*#REF!,4)</definedName>
    <definedName name="SHARED_FORMULA_5_35_5_35_48">ROUND(#REF!*#REF!,4)</definedName>
    <definedName name="SHARED_FORMULA_5_35_5_35_5" localSheetId="2">ROUND(#REF!*#REF!,4)</definedName>
    <definedName name="SHARED_FORMULA_5_35_5_35_5">ROUND(#REF!*#REF!,4)</definedName>
    <definedName name="SHARED_FORMULA_5_35_5_35_60" localSheetId="2">ROUND(#REF!*#REF!,4)</definedName>
    <definedName name="SHARED_FORMULA_5_35_5_35_60">ROUND(#REF!*#REF!,4)</definedName>
    <definedName name="SHARED_FORMULA_5_35_5_35_63" localSheetId="2">ROUND(#REF!/#REF!*100,4)</definedName>
    <definedName name="SHARED_FORMULA_5_35_5_35_63">ROUND(#REF!/#REF!*100,4)</definedName>
    <definedName name="SHARED_FORMULA_5_38_5_38_12" localSheetId="2">ROUND(#REF!*#REF!,4)</definedName>
    <definedName name="SHARED_FORMULA_5_38_5_38_12">ROUND(#REF!*#REF!,4)</definedName>
    <definedName name="SHARED_FORMULA_5_38_5_38_24" localSheetId="2">ROUND(#REF!*#REF!,4)</definedName>
    <definedName name="SHARED_FORMULA_5_38_5_38_24">ROUND(#REF!*#REF!,4)</definedName>
    <definedName name="SHARED_FORMULA_5_38_5_38_28" localSheetId="2">ROUND(#REF!*#REF!,4)</definedName>
    <definedName name="SHARED_FORMULA_5_38_5_38_28">ROUND(#REF!*#REF!,4)</definedName>
    <definedName name="SHARED_FORMULA_5_38_5_38_32" localSheetId="2">ROUND(#REF!*#REF!,4)</definedName>
    <definedName name="SHARED_FORMULA_5_38_5_38_32">ROUND(#REF!*#REF!,4)</definedName>
    <definedName name="SHARED_FORMULA_5_38_5_38_36" localSheetId="2">ROUND(#REF!*#REF!,4)</definedName>
    <definedName name="SHARED_FORMULA_5_38_5_38_36">ROUND(#REF!*#REF!,4)</definedName>
    <definedName name="SHARED_FORMULA_5_38_5_38_44" localSheetId="2">ROUND(#REF!*#REF!,4)</definedName>
    <definedName name="SHARED_FORMULA_5_38_5_38_44">ROUND(#REF!*#REF!,4)</definedName>
    <definedName name="SHARED_FORMULA_5_38_5_38_48" localSheetId="2">ROUND(#REF!*#REF!,4)</definedName>
    <definedName name="SHARED_FORMULA_5_38_5_38_48">ROUND(#REF!*#REF!,4)</definedName>
    <definedName name="SHARED_FORMULA_5_38_5_38_5" localSheetId="2">ROUND(#REF!*#REF!,4)</definedName>
    <definedName name="SHARED_FORMULA_5_38_5_38_5">ROUND(#REF!*#REF!,4)</definedName>
    <definedName name="SHARED_FORMULA_5_38_5_38_60" localSheetId="2">ROUND(#REF!*#REF!,4)</definedName>
    <definedName name="SHARED_FORMULA_5_38_5_38_60">ROUND(#REF!*#REF!,4)</definedName>
    <definedName name="SHARED_FORMULA_5_41_5_41_32" localSheetId="2">ROUND(#REF!*#REF!,4)</definedName>
    <definedName name="SHARED_FORMULA_5_41_5_41_32">ROUND(#REF!*#REF!,4)</definedName>
    <definedName name="SHARED_FORMULA_5_41_5_41_44" localSheetId="2">ROUND(#REF!*#REF!,4)</definedName>
    <definedName name="SHARED_FORMULA_5_41_5_41_44">ROUND(#REF!*#REF!,4)</definedName>
    <definedName name="SHARED_FORMULA_5_41_5_41_5" localSheetId="2">ROUND(#REF!*#REF!,4)</definedName>
    <definedName name="SHARED_FORMULA_5_41_5_41_5">ROUND(#REF!*#REF!,4)</definedName>
    <definedName name="SHARED_FORMULA_5_41_5_41_60" localSheetId="2">ROUND(#REF!*#REF!,4)</definedName>
    <definedName name="SHARED_FORMULA_5_41_5_41_60">ROUND(#REF!*#REF!,4)</definedName>
    <definedName name="SHARED_FORMULA_5_48_5_48_60" localSheetId="2">ROUND(#REF!*#REF!,4)</definedName>
    <definedName name="SHARED_FORMULA_5_48_5_48_60">ROUND(#REF!*#REF!,4)</definedName>
    <definedName name="SHARED_FORMULA_5_54_5_54_60" localSheetId="2">ROUND(#REF!*#REF!,4)</definedName>
    <definedName name="SHARED_FORMULA_5_54_5_54_60">ROUND(#REF!*#REF!,4)</definedName>
    <definedName name="SHARED_FORMULA_5_57_5_57_60" localSheetId="2">ROUND(#REF!*#REF!,4)</definedName>
    <definedName name="SHARED_FORMULA_5_57_5_57_60">ROUND(#REF!*#REF!,4)</definedName>
    <definedName name="SHARED_FORMULA_5_60_5_60_60" localSheetId="2">ROUND(#REF!*#REF!,4)</definedName>
    <definedName name="SHARED_FORMULA_5_60_5_60_60">ROUND(#REF!*#REF!,4)</definedName>
    <definedName name="SHARED_FORMULA_5_65_5_65_60" localSheetId="2">IF(#REF!&lt;&gt;0,"Û","")</definedName>
    <definedName name="SHARED_FORMULA_5_65_5_65_60">IF(#REF!&lt;&gt;0,"Û","")</definedName>
    <definedName name="SHARED_FORMULA_5_66_5_66_60" localSheetId="2">ROUND(#REF!*#REF!,4)</definedName>
    <definedName name="SHARED_FORMULA_5_66_5_66_60">ROUND(#REF!*#REF!,4)</definedName>
    <definedName name="SHARED_FORMULA_5_69_5_69_60" localSheetId="2">ROUND(#REF!*#REF!,4)</definedName>
    <definedName name="SHARED_FORMULA_5_69_5_69_60">ROUND(#REF!*#REF!,4)</definedName>
    <definedName name="SHARED_FORMULA_5_72_5_72_60" localSheetId="2">ROUND(#REF!*#REF!,4)</definedName>
    <definedName name="SHARED_FORMULA_5_72_5_72_60">ROUND(#REF!*#REF!,4)</definedName>
    <definedName name="SHARED_FORMULA_5_79_5_79_60" localSheetId="2">ROUND(#REF!*#REF!,4)</definedName>
    <definedName name="SHARED_FORMULA_5_79_5_79_60">ROUND(#REF!*#REF!,4)</definedName>
    <definedName name="SHARED_FORMULA_5_85_5_85_60" localSheetId="2">ROUND(#REF!*#REF!,4)</definedName>
    <definedName name="SHARED_FORMULA_5_85_5_85_60">ROUND(#REF!*#REF!,4)</definedName>
    <definedName name="SHARED_FORMULA_5_88_5_88_60" localSheetId="2">ROUND(#REF!*#REF!,4)</definedName>
    <definedName name="SHARED_FORMULA_5_88_5_88_60">ROUND(#REF!*#REF!,4)</definedName>
    <definedName name="SHARED_FORMULA_5_91_5_91_60" localSheetId="2">ROUND(#REF!*#REF!,4)</definedName>
    <definedName name="SHARED_FORMULA_5_91_5_91_60">ROUND(#REF!*#REF!,4)</definedName>
    <definedName name="SHARED_FORMULA_5_94_5_94_60" localSheetId="2">ROUND(#REF!*#REF!,4)</definedName>
    <definedName name="SHARED_FORMULA_5_94_5_94_60">ROUND(#REF!*#REF!,4)</definedName>
    <definedName name="SHARED_FORMULA_5_96_5_96_60" localSheetId="2">IF(#REF!&lt;&gt;0,"Û","")</definedName>
    <definedName name="SHARED_FORMULA_5_96_5_96_60">IF(#REF!&lt;&gt;0,"Û","")</definedName>
    <definedName name="SHARED_FORMULA_5_97_5_97_60" localSheetId="2">ROUND(#REF!*#REF!,4)</definedName>
    <definedName name="SHARED_FORMULA_5_97_5_97_60">ROUND(#REF!*#REF!,4)</definedName>
    <definedName name="SHARED_FORMULA_6_29_6_29_12" localSheetId="2">ROUND(#REF!*#REF!,4)</definedName>
    <definedName name="SHARED_FORMULA_6_29_6_29_12">ROUND(#REF!*#REF!,4)</definedName>
    <definedName name="SHARED_FORMULA_6_29_6_29_24" localSheetId="2">ROUND(#REF!*#REF!,4)</definedName>
    <definedName name="SHARED_FORMULA_6_29_6_29_24">ROUND(#REF!*#REF!,4)</definedName>
    <definedName name="SHARED_FORMULA_6_29_6_29_28" localSheetId="2">ROUND(#REF!*#REF!,4)</definedName>
    <definedName name="SHARED_FORMULA_6_29_6_29_28">ROUND(#REF!*#REF!,4)</definedName>
    <definedName name="SHARED_FORMULA_6_32_6_32_32" localSheetId="2">ROUND(#REF!*#REF!,4)</definedName>
    <definedName name="SHARED_FORMULA_6_32_6_32_32">ROUND(#REF!*#REF!,4)</definedName>
    <definedName name="SHARED_FORMULA_6_32_6_32_44" localSheetId="2">ROUND(#REF!*#REF!,4)</definedName>
    <definedName name="SHARED_FORMULA_6_32_6_32_44">ROUND(#REF!*#REF!,4)</definedName>
    <definedName name="SHARED_FORMULA_6_32_6_32_5" localSheetId="2">ROUND(#REF!*#REF!,4)</definedName>
    <definedName name="SHARED_FORMULA_6_32_6_32_5">ROUND(#REF!*#REF!,4)</definedName>
    <definedName name="SHARED_FORMULA_6_63_6_63_60" localSheetId="2">ROUND(#REF!*#REF!,4)</definedName>
    <definedName name="SHARED_FORMULA_6_63_6_63_60">ROUND(#REF!*#REF!,4)</definedName>
    <definedName name="SHARED_FORMULA_9_10_9_10_12" localSheetId="2">IF(#REF!&lt;&gt;0,"Û","")</definedName>
    <definedName name="SHARED_FORMULA_9_10_9_10_12">IF(#REF!&lt;&gt;0,"Û","")</definedName>
    <definedName name="SHARED_FORMULA_9_10_9_10_5" localSheetId="2">IF(#REF!&lt;&gt;0,"Û","")</definedName>
    <definedName name="SHARED_FORMULA_9_10_9_10_5">IF(#REF!&lt;&gt;0,"Û","")</definedName>
    <definedName name="SHARED_FORMULA_9_10_9_10_8" localSheetId="2">IF(#REF!&lt;&gt;0,"Û","")</definedName>
    <definedName name="SHARED_FORMULA_9_10_9_10_8">IF(#REF!&lt;&gt;0,"Û","")</definedName>
    <definedName name="SHARED_FORMULA_9_13_9_13_60" localSheetId="2">IF(#REF!&lt;&gt;0,"Û","")</definedName>
    <definedName name="SHARED_FORMULA_9_13_9_13_60">IF(#REF!&lt;&gt;0,"Û","")</definedName>
    <definedName name="SHARED_FORMULA_9_28_9_28_8" localSheetId="2">IF(#REF!&lt;&gt;0,"Û","")</definedName>
    <definedName name="SHARED_FORMULA_9_28_9_28_8">IF(#REF!&lt;&gt;0,"Û","")</definedName>
    <definedName name="SHARED_FORMULA_9_47_9_47_60" localSheetId="2">IF(#REF!&lt;&gt;0,"Û","")</definedName>
    <definedName name="SHARED_FORMULA_9_47_9_47_60">IF(#REF!&lt;&gt;0,"Û","")</definedName>
    <definedName name="SHARED_FORMULA_9_78_9_78_60" localSheetId="2">IF(#REF!&lt;&gt;0,"Û","")</definedName>
    <definedName name="SHARED_FORMULA_9_78_9_78_60">IF(#REF!&lt;&gt;0,"Û","")</definedName>
    <definedName name="_xlnm.Print_Titles" localSheetId="0">'Planilha Referencial'!$5:$7</definedName>
    <definedName name="VTE" localSheetId="2">#REF!</definedName>
    <definedName name="VTE">"#ref!"</definedName>
    <definedName name="VTE_1" localSheetId="2">'[1]REDE COLETORA'!#REF!</definedName>
    <definedName name="VTE_1">NA()</definedName>
    <definedName name="VTE_2" localSheetId="2">'[1]REDE COLETORA'!#REF!</definedName>
    <definedName name="VTE_2">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 i="1" l="1"/>
  <c r="P25" i="5"/>
  <c r="V24" i="5"/>
  <c r="P24" i="5"/>
  <c r="V23" i="5"/>
  <c r="V22" i="5" s="1"/>
  <c r="AI15" i="5" s="1"/>
  <c r="P23" i="5"/>
  <c r="K22" i="5"/>
  <c r="G227" i="1" l="1"/>
  <c r="H227" i="1" s="1"/>
  <c r="G226" i="1"/>
  <c r="H226" i="1" s="1"/>
  <c r="G225" i="1"/>
  <c r="H225" i="1" s="1"/>
  <c r="G224" i="1"/>
  <c r="F62" i="3"/>
  <c r="G62" i="3"/>
  <c r="H62" i="3"/>
  <c r="I62" i="3"/>
  <c r="J62" i="3"/>
  <c r="K62" i="3"/>
  <c r="L62" i="3"/>
  <c r="E62" i="3"/>
  <c r="M11" i="3"/>
  <c r="G158" i="1"/>
  <c r="H158" i="1" s="1"/>
  <c r="G26" i="1"/>
  <c r="H26" i="1" s="1"/>
  <c r="M62" i="3" l="1"/>
  <c r="M59" i="3"/>
  <c r="M56" i="3"/>
  <c r="M53" i="3"/>
  <c r="M50" i="3"/>
  <c r="M47" i="3"/>
  <c r="M44" i="3"/>
  <c r="M41" i="3"/>
  <c r="M38" i="3"/>
  <c r="M35" i="3"/>
  <c r="M32" i="3"/>
  <c r="M29" i="3"/>
  <c r="M26" i="3"/>
  <c r="M23" i="3"/>
  <c r="M20" i="3"/>
  <c r="M17" i="3"/>
  <c r="M14" i="3"/>
  <c r="M8" i="3"/>
  <c r="G10" i="1"/>
  <c r="H10" i="1" s="1"/>
  <c r="G11" i="1"/>
  <c r="G12" i="1"/>
  <c r="G13" i="1"/>
  <c r="G14" i="1"/>
  <c r="G15" i="1"/>
  <c r="G16" i="1"/>
  <c r="G17" i="1"/>
  <c r="G19" i="1"/>
  <c r="G20" i="1"/>
  <c r="G21" i="1"/>
  <c r="G22" i="1"/>
  <c r="G23" i="1"/>
  <c r="G24" i="1"/>
  <c r="G25" i="1"/>
  <c r="G29" i="1"/>
  <c r="G30" i="1"/>
  <c r="G31" i="1"/>
  <c r="G32" i="1"/>
  <c r="G34" i="1"/>
  <c r="G35" i="1"/>
  <c r="G36" i="1"/>
  <c r="G37" i="1"/>
  <c r="G38" i="1"/>
  <c r="G39" i="1"/>
  <c r="G40" i="1"/>
  <c r="G41" i="1"/>
  <c r="G42" i="1"/>
  <c r="G43" i="1"/>
  <c r="G44" i="1"/>
  <c r="G45" i="1"/>
  <c r="G46" i="1"/>
  <c r="G47" i="1"/>
  <c r="G48" i="1"/>
  <c r="G49" i="1"/>
  <c r="G51" i="1"/>
  <c r="G52" i="1"/>
  <c r="G53" i="1"/>
  <c r="G54" i="1"/>
  <c r="G55" i="1"/>
  <c r="G56" i="1"/>
  <c r="G57" i="1"/>
  <c r="G58" i="1"/>
  <c r="G59" i="1"/>
  <c r="G60" i="1"/>
  <c r="G61" i="1"/>
  <c r="G62" i="1"/>
  <c r="G63" i="1"/>
  <c r="G64" i="1"/>
  <c r="G65" i="1"/>
  <c r="G67" i="1"/>
  <c r="G68" i="1"/>
  <c r="G69" i="1"/>
  <c r="G70" i="1"/>
  <c r="G71" i="1"/>
  <c r="G72" i="1"/>
  <c r="G73" i="1"/>
  <c r="G74" i="1"/>
  <c r="G75" i="1"/>
  <c r="G76" i="1"/>
  <c r="G77" i="1"/>
  <c r="G78" i="1"/>
  <c r="G79" i="1"/>
  <c r="G80" i="1"/>
  <c r="G81" i="1"/>
  <c r="G83" i="1"/>
  <c r="G84" i="1"/>
  <c r="G85" i="1"/>
  <c r="G86" i="1"/>
  <c r="G87" i="1"/>
  <c r="G88" i="1"/>
  <c r="G89" i="1"/>
  <c r="G90" i="1"/>
  <c r="G91" i="1"/>
  <c r="G92" i="1"/>
  <c r="G93" i="1"/>
  <c r="G94" i="1"/>
  <c r="G95" i="1"/>
  <c r="G96" i="1"/>
  <c r="G98" i="1"/>
  <c r="G99" i="1"/>
  <c r="G100" i="1"/>
  <c r="G101" i="1"/>
  <c r="G102" i="1"/>
  <c r="G103" i="1"/>
  <c r="G104" i="1"/>
  <c r="G105" i="1"/>
  <c r="G106" i="1"/>
  <c r="G107" i="1"/>
  <c r="G108" i="1"/>
  <c r="G109" i="1"/>
  <c r="G110" i="1"/>
  <c r="G111" i="1"/>
  <c r="G113" i="1"/>
  <c r="G114" i="1"/>
  <c r="G115" i="1"/>
  <c r="G116" i="1"/>
  <c r="G117" i="1"/>
  <c r="G118" i="1"/>
  <c r="G119" i="1"/>
  <c r="G120" i="1"/>
  <c r="G121" i="1"/>
  <c r="G122" i="1"/>
  <c r="G123" i="1"/>
  <c r="G124" i="1"/>
  <c r="G125" i="1"/>
  <c r="G126" i="1"/>
  <c r="G127" i="1"/>
  <c r="G129" i="1"/>
  <c r="G130" i="1"/>
  <c r="G131" i="1"/>
  <c r="G132" i="1"/>
  <c r="G133" i="1"/>
  <c r="G134" i="1"/>
  <c r="G135" i="1"/>
  <c r="G136" i="1"/>
  <c r="G137" i="1"/>
  <c r="G138" i="1"/>
  <c r="G139" i="1"/>
  <c r="G140" i="1"/>
  <c r="G141" i="1"/>
  <c r="G142" i="1"/>
  <c r="G143" i="1"/>
  <c r="G145" i="1"/>
  <c r="G146" i="1"/>
  <c r="G147" i="1"/>
  <c r="G148" i="1"/>
  <c r="G149" i="1"/>
  <c r="G150" i="1"/>
  <c r="G151" i="1"/>
  <c r="G152" i="1"/>
  <c r="G153" i="1"/>
  <c r="G154" i="1"/>
  <c r="G155" i="1"/>
  <c r="G156" i="1"/>
  <c r="G157" i="1"/>
  <c r="G160" i="1"/>
  <c r="G161" i="1"/>
  <c r="G162" i="1"/>
  <c r="G163" i="1"/>
  <c r="G164" i="1"/>
  <c r="G165" i="1"/>
  <c r="G166" i="1"/>
  <c r="G167" i="1"/>
  <c r="G168" i="1"/>
  <c r="G169" i="1"/>
  <c r="G170" i="1"/>
  <c r="G171" i="1"/>
  <c r="G172" i="1"/>
  <c r="G173" i="1"/>
  <c r="G175" i="1"/>
  <c r="G176" i="1"/>
  <c r="G177" i="1"/>
  <c r="G178" i="1"/>
  <c r="G179" i="1"/>
  <c r="G180" i="1"/>
  <c r="G181" i="1"/>
  <c r="G182" i="1"/>
  <c r="G183" i="1"/>
  <c r="G184" i="1"/>
  <c r="G185" i="1"/>
  <c r="G186" i="1"/>
  <c r="G188" i="1"/>
  <c r="G190" i="1"/>
  <c r="G191" i="1"/>
  <c r="G192" i="1"/>
  <c r="G193" i="1"/>
  <c r="G194" i="1"/>
  <c r="G195" i="1"/>
  <c r="G196" i="1"/>
  <c r="G197" i="1"/>
  <c r="G198" i="1"/>
  <c r="G199" i="1"/>
  <c r="G201" i="1"/>
  <c r="G202" i="1"/>
  <c r="G203" i="1"/>
  <c r="G204" i="1"/>
  <c r="G205" i="1"/>
  <c r="G206" i="1"/>
  <c r="G207" i="1"/>
  <c r="G208" i="1"/>
  <c r="G209" i="1"/>
  <c r="G210" i="1"/>
  <c r="G211" i="1"/>
  <c r="G212" i="1"/>
  <c r="G213" i="1"/>
  <c r="G215" i="1"/>
  <c r="G216" i="1"/>
  <c r="G217" i="1"/>
  <c r="G218" i="1"/>
  <c r="G219" i="1"/>
  <c r="H224" i="1" l="1"/>
  <c r="H223" i="1" s="1"/>
  <c r="H219" i="1"/>
  <c r="H218" i="1"/>
  <c r="H217" i="1"/>
  <c r="H216" i="1"/>
  <c r="H215" i="1"/>
  <c r="H213" i="1"/>
  <c r="H212" i="1"/>
  <c r="H211" i="1"/>
  <c r="H210" i="1"/>
  <c r="H209" i="1"/>
  <c r="H208" i="1"/>
  <c r="H207" i="1"/>
  <c r="H206" i="1"/>
  <c r="H205" i="1"/>
  <c r="H204" i="1"/>
  <c r="H203" i="1"/>
  <c r="H202" i="1"/>
  <c r="H201" i="1"/>
  <c r="H199" i="1"/>
  <c r="H198" i="1"/>
  <c r="H197" i="1"/>
  <c r="H196" i="1"/>
  <c r="H195" i="1"/>
  <c r="H194" i="1"/>
  <c r="H193" i="1"/>
  <c r="H192" i="1"/>
  <c r="H191" i="1"/>
  <c r="H190" i="1"/>
  <c r="H188" i="1"/>
  <c r="H186" i="1"/>
  <c r="H185" i="1"/>
  <c r="H184" i="1"/>
  <c r="H183" i="1"/>
  <c r="H182" i="1"/>
  <c r="H181" i="1"/>
  <c r="H180" i="1"/>
  <c r="H179" i="1"/>
  <c r="H178" i="1"/>
  <c r="H177" i="1"/>
  <c r="H176" i="1"/>
  <c r="H175" i="1"/>
  <c r="H173" i="1"/>
  <c r="H172" i="1"/>
  <c r="H171" i="1"/>
  <c r="H170" i="1"/>
  <c r="H169" i="1"/>
  <c r="H168" i="1"/>
  <c r="H167" i="1"/>
  <c r="H166" i="1"/>
  <c r="H165" i="1"/>
  <c r="H164" i="1"/>
  <c r="H163" i="1"/>
  <c r="H162" i="1"/>
  <c r="H161" i="1"/>
  <c r="H160" i="1"/>
  <c r="H157" i="1"/>
  <c r="H156" i="1"/>
  <c r="H155" i="1"/>
  <c r="H154" i="1"/>
  <c r="H153" i="1"/>
  <c r="H152" i="1"/>
  <c r="H151" i="1"/>
  <c r="H150" i="1"/>
  <c r="H149" i="1"/>
  <c r="H148" i="1"/>
  <c r="H147" i="1"/>
  <c r="H146" i="1"/>
  <c r="H145" i="1"/>
  <c r="H143" i="1"/>
  <c r="H142" i="1"/>
  <c r="H141" i="1"/>
  <c r="H140" i="1"/>
  <c r="H139" i="1"/>
  <c r="H138" i="1"/>
  <c r="H137" i="1"/>
  <c r="H136" i="1"/>
  <c r="H135" i="1"/>
  <c r="H134" i="1"/>
  <c r="H133" i="1"/>
  <c r="H132" i="1"/>
  <c r="H131" i="1"/>
  <c r="H130" i="1"/>
  <c r="H129" i="1"/>
  <c r="H127" i="1"/>
  <c r="H126" i="1"/>
  <c r="H125" i="1"/>
  <c r="H124" i="1"/>
  <c r="H123" i="1"/>
  <c r="H122" i="1"/>
  <c r="H121" i="1"/>
  <c r="H120" i="1"/>
  <c r="H119" i="1"/>
  <c r="H118" i="1"/>
  <c r="H117" i="1"/>
  <c r="H116" i="1"/>
  <c r="H115" i="1"/>
  <c r="H114" i="1"/>
  <c r="H113" i="1"/>
  <c r="H111" i="1"/>
  <c r="H110" i="1"/>
  <c r="H109" i="1"/>
  <c r="H108" i="1"/>
  <c r="H107" i="1"/>
  <c r="H106" i="1"/>
  <c r="H105" i="1"/>
  <c r="H104" i="1"/>
  <c r="H103" i="1"/>
  <c r="H102" i="1"/>
  <c r="H101" i="1"/>
  <c r="H100" i="1"/>
  <c r="H99" i="1"/>
  <c r="H98" i="1"/>
  <c r="H96" i="1"/>
  <c r="H95" i="1"/>
  <c r="H94" i="1"/>
  <c r="H93" i="1"/>
  <c r="H92" i="1"/>
  <c r="H91" i="1"/>
  <c r="H90" i="1"/>
  <c r="H89" i="1"/>
  <c r="H88" i="1"/>
  <c r="H87" i="1"/>
  <c r="H86" i="1"/>
  <c r="H85" i="1"/>
  <c r="H84" i="1"/>
  <c r="H83" i="1"/>
  <c r="H81" i="1"/>
  <c r="H80" i="1"/>
  <c r="H79" i="1"/>
  <c r="H78" i="1"/>
  <c r="H77" i="1"/>
  <c r="H76" i="1"/>
  <c r="H75" i="1"/>
  <c r="H74" i="1"/>
  <c r="H73" i="1"/>
  <c r="H72" i="1"/>
  <c r="H71" i="1"/>
  <c r="H70" i="1"/>
  <c r="H69" i="1"/>
  <c r="H68" i="1"/>
  <c r="H67" i="1"/>
  <c r="H65" i="1"/>
  <c r="H64" i="1"/>
  <c r="H63" i="1"/>
  <c r="H62" i="1"/>
  <c r="H61" i="1"/>
  <c r="H60" i="1"/>
  <c r="H59" i="1"/>
  <c r="H58" i="1"/>
  <c r="H57" i="1"/>
  <c r="H56" i="1"/>
  <c r="H55" i="1"/>
  <c r="H54" i="1"/>
  <c r="H53" i="1"/>
  <c r="H52" i="1"/>
  <c r="H51" i="1"/>
  <c r="H49" i="1"/>
  <c r="H48" i="1"/>
  <c r="H47" i="1"/>
  <c r="H46" i="1"/>
  <c r="H45" i="1"/>
  <c r="H44" i="1"/>
  <c r="H43" i="1"/>
  <c r="H42" i="1"/>
  <c r="H41" i="1"/>
  <c r="H40" i="1"/>
  <c r="H39" i="1"/>
  <c r="H38" i="1"/>
  <c r="H37" i="1"/>
  <c r="H36" i="1"/>
  <c r="H35" i="1"/>
  <c r="H34" i="1"/>
  <c r="H32" i="1"/>
  <c r="H31" i="1"/>
  <c r="H30" i="1"/>
  <c r="H29" i="1"/>
  <c r="H25" i="1"/>
  <c r="H24" i="1"/>
  <c r="H23" i="1"/>
  <c r="H22" i="1"/>
  <c r="H21" i="1"/>
  <c r="H20" i="1"/>
  <c r="H19" i="1"/>
  <c r="H17" i="1"/>
  <c r="H16" i="1"/>
  <c r="H15" i="1"/>
  <c r="H14" i="1"/>
  <c r="H13" i="1"/>
  <c r="H12" i="1"/>
  <c r="H11" i="1"/>
  <c r="H9" i="1" l="1"/>
  <c r="C9" i="3" s="1"/>
  <c r="H50" i="1"/>
  <c r="H97" i="1"/>
  <c r="H144" i="1"/>
  <c r="C39" i="3" s="1"/>
  <c r="J39" i="3" s="1"/>
  <c r="H189" i="1"/>
  <c r="H18" i="1"/>
  <c r="C12" i="3" s="1"/>
  <c r="E12" i="3" s="1"/>
  <c r="M12" i="3" s="1"/>
  <c r="H82" i="1"/>
  <c r="C27" i="3" s="1"/>
  <c r="H112" i="1"/>
  <c r="C33" i="3" s="1"/>
  <c r="H200" i="1"/>
  <c r="C54" i="3" s="1"/>
  <c r="H66" i="1"/>
  <c r="C24" i="3" s="1"/>
  <c r="H174" i="1"/>
  <c r="C45" i="3" s="1"/>
  <c r="H214" i="1"/>
  <c r="C57" i="3" s="1"/>
  <c r="H33" i="1"/>
  <c r="H28" i="1"/>
  <c r="C15" i="3" s="1"/>
  <c r="H128" i="1"/>
  <c r="C36" i="3" s="1"/>
  <c r="H159" i="1"/>
  <c r="C42" i="3" s="1"/>
  <c r="H187" i="1"/>
  <c r="C48" i="3" s="1"/>
  <c r="C21" i="3"/>
  <c r="H21" i="3" s="1"/>
  <c r="C30" i="3"/>
  <c r="C51" i="3"/>
  <c r="C18" i="3"/>
  <c r="H27" i="1" l="1"/>
  <c r="L57" i="3"/>
  <c r="M57" i="3" s="1"/>
  <c r="I18" i="3"/>
  <c r="G18" i="3"/>
  <c r="H18" i="3"/>
  <c r="J30" i="3"/>
  <c r="M30" i="3" s="1"/>
  <c r="L48" i="3"/>
  <c r="M48" i="3" s="1"/>
  <c r="K42" i="3"/>
  <c r="M42" i="3" s="1"/>
  <c r="K51" i="3"/>
  <c r="M51" i="3" s="1"/>
  <c r="I24" i="3"/>
  <c r="K24" i="3"/>
  <c r="K45" i="3"/>
  <c r="M45" i="3" s="1"/>
  <c r="J36" i="3"/>
  <c r="M36" i="3" s="1"/>
  <c r="I27" i="3"/>
  <c r="M27" i="3" s="1"/>
  <c r="F15" i="3"/>
  <c r="M15" i="3" s="1"/>
  <c r="L54" i="3"/>
  <c r="M54" i="3" s="1"/>
  <c r="J33" i="3"/>
  <c r="M21" i="3"/>
  <c r="M39" i="3"/>
  <c r="C63" i="3"/>
  <c r="E9" i="3"/>
  <c r="M24" i="3" l="1"/>
  <c r="M18" i="3"/>
  <c r="F63" i="3"/>
  <c r="J63" i="3"/>
  <c r="G63" i="3"/>
  <c r="K63" i="3"/>
  <c r="I63" i="3"/>
  <c r="E63" i="3"/>
  <c r="H63" i="3"/>
  <c r="L63" i="3"/>
  <c r="M33" i="3"/>
  <c r="M9" i="3"/>
  <c r="M63" i="3" l="1"/>
  <c r="G222" i="1" l="1"/>
  <c r="H222" i="1" s="1"/>
  <c r="H221" i="1" s="1"/>
  <c r="H220" i="1" l="1"/>
  <c r="H8" i="1" s="1"/>
  <c r="C60" i="3"/>
  <c r="C64" i="3" l="1"/>
  <c r="H60" i="3"/>
  <c r="H64" i="3" s="1"/>
  <c r="K60" i="3"/>
  <c r="K64" i="3" s="1"/>
  <c r="E60" i="3"/>
  <c r="C59" i="3"/>
  <c r="L60" i="3"/>
  <c r="L64" i="3" s="1"/>
  <c r="G60" i="3"/>
  <c r="G64" i="3" s="1"/>
  <c r="I60" i="3"/>
  <c r="I64" i="3" s="1"/>
  <c r="J60" i="3"/>
  <c r="J64" i="3" s="1"/>
  <c r="F60" i="3"/>
  <c r="F64" i="3" s="1"/>
  <c r="I66" i="3" l="1"/>
  <c r="I65" i="3"/>
  <c r="E64" i="3"/>
  <c r="M60" i="3"/>
  <c r="M64" i="3" s="1"/>
  <c r="K65" i="3"/>
  <c r="K66" i="3"/>
  <c r="G65" i="3"/>
  <c r="G66" i="3"/>
  <c r="L65" i="3"/>
  <c r="L66" i="3"/>
  <c r="H66" i="3"/>
  <c r="H65" i="3"/>
  <c r="F65" i="3"/>
  <c r="F66" i="3"/>
  <c r="J65" i="3"/>
  <c r="J66" i="3"/>
  <c r="C17" i="3"/>
  <c r="C11" i="3"/>
  <c r="C50" i="3"/>
  <c r="C56" i="3"/>
  <c r="C47" i="3"/>
  <c r="C32" i="3"/>
  <c r="C62" i="3"/>
  <c r="C23" i="3"/>
  <c r="C29" i="3"/>
  <c r="C41" i="3"/>
  <c r="C35" i="3"/>
  <c r="C26" i="3"/>
  <c r="C20" i="3"/>
  <c r="C14" i="3"/>
  <c r="C38" i="3"/>
  <c r="C44" i="3"/>
  <c r="C8" i="3"/>
  <c r="C53" i="3"/>
  <c r="E65" i="3" l="1"/>
  <c r="E66" i="3"/>
  <c r="E67" i="3" l="1"/>
  <c r="F67" i="3" s="1"/>
  <c r="G67" i="3" s="1"/>
  <c r="H67" i="3" s="1"/>
  <c r="I67" i="3" s="1"/>
  <c r="J67" i="3" s="1"/>
  <c r="K67" i="3" s="1"/>
  <c r="L67" i="3" s="1"/>
  <c r="M67" i="3" s="1"/>
  <c r="M66" i="3"/>
  <c r="M65" i="3"/>
  <c r="E68" i="3"/>
  <c r="F68" i="3" s="1"/>
  <c r="G68" i="3" s="1"/>
  <c r="H68" i="3" s="1"/>
  <c r="I68" i="3" s="1"/>
  <c r="J68" i="3" s="1"/>
  <c r="K68" i="3" s="1"/>
  <c r="L68" i="3" s="1"/>
  <c r="M68" i="3" s="1"/>
</calcChain>
</file>

<file path=xl/comments1.xml><?xml version="1.0" encoding="utf-8"?>
<comments xmlns="http://schemas.openxmlformats.org/spreadsheetml/2006/main">
  <authors>
    <author>-</author>
  </authors>
  <commentList>
    <comment ref="F10" authorId="0" shapeId="0">
      <text>
        <r>
          <rPr>
            <b/>
            <sz val="9"/>
            <color indexed="81"/>
            <rFont val="Segoe UI"/>
            <family val="2"/>
          </rPr>
          <t>PREENCHER AS CÉLULAS EM AMARELO</t>
        </r>
      </text>
    </comment>
  </commentList>
</comments>
</file>

<file path=xl/comments2.xml><?xml version="1.0" encoding="utf-8"?>
<comments xmlns="http://schemas.openxmlformats.org/spreadsheetml/2006/main">
  <authors>
    <author>-</author>
  </authors>
  <commentList>
    <comment ref="V17" authorId="0" shapeId="0">
      <text>
        <r>
          <rPr>
            <b/>
            <sz val="9"/>
            <color indexed="81"/>
            <rFont val="Segoe UI"/>
            <family val="2"/>
          </rPr>
          <t>PREENCHER AS CÉLULAS EM AMARELO</t>
        </r>
      </text>
    </comment>
  </commentList>
</comments>
</file>

<file path=xl/sharedStrings.xml><?xml version="1.0" encoding="utf-8"?>
<sst xmlns="http://schemas.openxmlformats.org/spreadsheetml/2006/main" count="1044" uniqueCount="476">
  <si>
    <t>PREFEITURA DE JUIZ DE FORA</t>
  </si>
  <si>
    <t>SECRETARIA DE OBRAS</t>
  </si>
  <si>
    <t>SUBSECRETARIA DE GESTÃO DE OBRAS E PROJETOS</t>
  </si>
  <si>
    <t>OBRA:</t>
  </si>
  <si>
    <t>LOCAL:</t>
  </si>
  <si>
    <t xml:space="preserve"> JUIZ DE FORA / MG</t>
  </si>
  <si>
    <t>DATA:</t>
  </si>
  <si>
    <t>ITEM</t>
  </si>
  <si>
    <t>DESCRIÇÃO</t>
  </si>
  <si>
    <t>UNID.</t>
  </si>
  <si>
    <t>QUANT.</t>
  </si>
  <si>
    <t>PREÇO UNITÁRIO</t>
  </si>
  <si>
    <t>PREÇO TOTAL</t>
  </si>
  <si>
    <t>SERVIÇOS PRELIMINARES</t>
  </si>
  <si>
    <t>LIGAÇÃO PROVISÓRIA DE LUZ E FORÇA-PADRÃO PROVISÓRIO 30KVA</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</si>
  <si>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</si>
  <si>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BARRACÃO DE OBRA PARA INSTALAÇÃO SANITÁRIA TIPO-I, ÁREA INTERNA 14,52M2, EM CHAPA DE COMPENSADO RESINADO (OBRA DE PEQUENO PORTE, EFETIVO ATÉ 30 HOMENS), PADRÃO DER-MG</t>
  </si>
  <si>
    <t>LOCAÇÃO DE PONTO PARA REFERÊNCIA TOPOGRÁFICA. AF_10/2018</t>
  </si>
  <si>
    <t>TAPUME COM COMPENSADO DE MADEIRA. AF_05/2018</t>
  </si>
  <si>
    <t>LIMPEZA MECANIZADA DE CAMADA VEGETAL, VEGETAÇÃO E PEQUENAS ÁRVORES (DIÂMETRO DE TRONCO MENOR QUE 0,20 M), COM TRATOR DE ESTEIRAS.AF_05/2018</t>
  </si>
  <si>
    <t>CORTE DE ÁRVORE NATIVA COM MOTO-SERRA 0,15M =&lt; Ø &lt; 0,30M - ATÉ 1.000 UNIDADES</t>
  </si>
  <si>
    <t>DEMOLIÇÃO PARCIAL DE PAVIMENTO ASFÁLTICO, DE FORMA MECANIZADA, SEM REAPROVEITAMENTO. AF_12/2017</t>
  </si>
  <si>
    <t>DEMOLIÇÃO DE CONCRETO ARMADO - COM EQUIPAMENTO ELÉTRICO, INCLUSIVE AFASTAMENTO</t>
  </si>
  <si>
    <t>DEMOLIÇÃO DE PASSEIO OU LAJE DE CONCRETO COM EQUIPAMENTO PNEUMÁTICO, INCLUSIVE AFASTAMENTO</t>
  </si>
  <si>
    <t>REMOÇÃO DE MEIO-FIO PRÉ-MOLDADO DE CONCRETO INCLUSIVE CARGA</t>
  </si>
  <si>
    <t>CARGA, MANOBRA E DESCARGA DE ENTULHO EM CAMINHÃO BASCULANTE 6 M³ - CARGA COM ESCAVADEIRA HIDRÁULICA  (CAÇAMBA DE 0,80 M³ / 111 HP) E DESCARGA LIVRE (UNIDADE: M3). AF_07/2020</t>
  </si>
  <si>
    <t>TRANSPORTE COM CAMINHÃO BASCULANTE DE 6 M³, EM VIA URBANA PAVIMENTADA, DMT ATÉ 30 KM (UNIDADE: M3XKM). AF_07/2020</t>
  </si>
  <si>
    <t>PLACA DE AÇO CARBONO COM PELÍCULA REFLETIVA GRAU TÉCNICO TIPO I DA ABNT - PLACA CIRCULAR (EXECUÇÃO, INCLUINDO FORNECIMENTO E TRANSPORTE DE TODOS OS MATERIAIS, INCLUSIVE POSTE DE SUSTENTAÇÃO)</t>
  </si>
  <si>
    <t>PLACA DE AÇO CARBONO COM PELÍCULA REFLETIVA GRAU TÉCNICO TIPO I DA ABNT - PLACA RETANGULAR (EXECUÇÃO, INCLUINDO FORNECIMENTO E TRANSPORTE DE TODOS OS MATERIAIS, INCLUSIVE POSTE DE SUSTENTAÇÃO)</t>
  </si>
  <si>
    <t>OBRAS DE ESTABILIZAÇÃO DE TALUDES EM SOLO</t>
  </si>
  <si>
    <t>RETALUDAMENTO / RECONSTRUÇÃO EM ATERRO/ ESTRADA DE ACESSO</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</si>
  <si>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</si>
  <si>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ATERRO COMPACTADO COM PLACA VIBRATÓRIA</t>
  </si>
  <si>
    <t>CORTINA ATIRANTADA 10X6X0,25 M (M1, M3, M4, M7, M8)</t>
  </si>
  <si>
    <t>MOBILIZAÇÃO E DESMOBILIZAÇÃO DE EQUIPAMENTO PARA BROCA TRADO DMT ATÉ 50 KM</t>
  </si>
  <si>
    <t>ESTACA BROCA DE CONCRETO ARMADO, DIÂMETRO DE 25CM, ESCAVAÇÃO MECANIZADA</t>
  </si>
  <si>
    <t>ARMAÇÃO DE CORTINA DE CONTENÇÃO EM CONCRETO ARMADO, COM AÇO CA-25 DE 6.3 MM (ARMADURA DE PUNÇÃO)</t>
  </si>
  <si>
    <t>CONCRETAGEM DE CORTINA DE CONTENÇÃO, FCK= 25 MPA, ATRAVÉS DE BOMBA. LANÇAMENTO, ADENSAMENTO E ACABAMENTO. AF_07/2019.</t>
  </si>
  <si>
    <t>FABRICAÇÃO, MONTAGEM E DESMONTAGEM DE FÔRMA PARA CORTINA DE CONTENÇÃO, EM CHAPA DE MADEIRA COMPENSADA PLASTIFICADA, E = 18 MM, 10 UTILIZAÇÕES. AF_07/2019</t>
  </si>
  <si>
    <t>GEOTÊXTIL NÃO TECIDO 100% POLIÉSTER, RESISTÊNCIA A TRAÇÃO DE 14 KN/M (RT - 14), INSTALADO EM DRENO - FORNECIMENTO E INSTALAÇÃO. AF_07/2021</t>
  </si>
  <si>
    <t>DRENO VERTICAL DE AREIA (EXECUÇÃO INCLUINDO  ESCAVAÇÃO ,FORNECIMENTO DE TODOS OS MATERIAIS, EXCETO TRANSPORTE DOS AGREGADOS)</t>
  </si>
  <si>
    <t>CORTINA ATIRANTADA 8X6X0,25 M (M2)</t>
  </si>
  <si>
    <t xml:space="preserve">CORTINA ATIRANTADA 6X6X0,25 M (M5, M6, M9) </t>
  </si>
  <si>
    <t>CORTINA ATIRANTADA 8X6X0,25 M (M10)</t>
  </si>
  <si>
    <t>(CORTINA ATIRANTADA 6X3X0,25 M ( M11)</t>
  </si>
  <si>
    <t>(CORTINA ATIRANTADA 10X3X0,25 M ( M12)</t>
  </si>
  <si>
    <t>(CORTINA ATIRANTADA 8X4X0,25 M ( M13)</t>
  </si>
  <si>
    <t>TUBULÃO A CÉU ABERTO, DIÂMETRO DO FUSTE DE 70CM, ESCAVAÇÃO MECÂNICA, SEM ALARGAMENTO DE BASE, CONCRETO USINADO E LANÇADO COM BOMBA OU DIRETAMENTE DO CAMINHÃO. AF_05/2020</t>
  </si>
  <si>
    <t>ALVENARIA ESTRUTURAL COM BLOCO DE CONCRETO, ESP. 19CM, (FBK 4,5MPA), PARA REVESTIMENTO, INCLUSIVE ARGAMASSA PARA ASSENTAMENTO</t>
  </si>
  <si>
    <t>CORTE E DOBRA DE AÇO CA-60, DIÂMETRO DE 5,0 MM, UTILIZADO EM ESTRUTURAS DIVERSAS, EXCETO LAJES. AF_12/2015</t>
  </si>
  <si>
    <t>OBRAS DE PROTEÇÃO SUPERFICIAL: VEGETAL / IMPERMEABILIZAÇÃO</t>
  </si>
  <si>
    <t>PLANTIO DE GRAMA EM PLACAS. AF_05/2018</t>
  </si>
  <si>
    <t>OBRAS DE DRENAGEM: SUPERFICIAL / PROFUNDA</t>
  </si>
  <si>
    <t>LOCAÇÃO DE REDE DE ÁGUA OU ESGOTO. AF_10/2018</t>
  </si>
  <si>
    <t>APILOAMENTO DO FUNDO DE VALAS COM PLACA</t>
  </si>
  <si>
    <t>REATERRO MANUAL APILOADO COM SOQUETE. AF_10/2017</t>
  </si>
  <si>
    <t xml:space="preserve">LASTRO DE CONCRETO MAGRO, INCLUSIVE TRANSPORTE, LANÇAMENTO E ADENSAMENTO </t>
  </si>
  <si>
    <t>CANALETA PARA DRENAGEM, PRÉ-MOLDADA, TIPO MEIA CANA, DIÂMETRO 30CM, EXCLUSIVE TAMPA, INCLUSIVE ASSENTAMENTO EM ARGAMASSA, TRAÇO 1:3 (CIMENTO E AREIA), ESCAVAÇÃO, TRANSPORTE E RETIRADA DO MATERIAL ESCAVADO (EM CAÇAMBA)</t>
  </si>
  <si>
    <t>CAIXA DE DRENAGEM DE INSPEÇÃO/PASSAGEM EM ALVENARIA (80X80X60CM), REVESTIMENTO EM ARGAMASSA COM ADITIVO IMPERMEABILIZANTE, COM TAMPA EM GRELHA, INCLUSIVE ESCAVAÇÃO, REATERRO E TRANSPORTE E RETIRADA DO MATERIAL ESCAVADO (EM CAÇAMBA)</t>
  </si>
  <si>
    <t>CAIXA DE DRENAGEM DE INSPEÇÃO/PASSAGEM EM ALVENARIA (80X80X100CM), REVESTIMENTO EM ARGAMASSA COM ADITIVO IMPERMEABILIZANTE, COM TAMPA EM GRELHA, INCLUSIVE ESCAVAÇÃO, REATERRO E TRANSPORTE E RETIRADA DO MATERIAL ESCAVADO (EM CAÇAMBA)</t>
  </si>
  <si>
    <t>DESCIDA D´ÁGUA TIPO DEGRAU DN 500, EXCLUSIVE BOTA FORA</t>
  </si>
  <si>
    <t>BOCA DE LOBO SIMPLES (TIPO B - CONCRETO), QUADRO, GRELHA E CANTONEIRA, INCLUSIVE ESCAVAÇÃO, REATERRO E BOTA-FORA</t>
  </si>
  <si>
    <t>TUBO DE CONCRETO PARA REDES COLETORAS DE ÁGUAS PLUVIAIS, DIÂMETRO DE 400 MM, JUNTA RÍGIDA, INSTALADO EM LOCAL COM BAIXO NÍVEL DE INTERFERÊNCIAS - FORNECIMENTO E ASSENTAMENTO. AF_12/2015</t>
  </si>
  <si>
    <t>ESCAVAÇÃO MANUAL DE VALA COM PROFUNDIDADE MENOR OU IGUAL A 1,5M</t>
  </si>
  <si>
    <t>ESCAVAÇÃO MANUAL DE VALA COM PROFUNDIDADE MAIOR QUE 3,0M E MENOR OU IGUAL 5,0M</t>
  </si>
  <si>
    <t>ESCORAMENTO DE VALA, TIPO CONTÍNUO, COM PROFUNDIDADE DE 3,0 A 4,5 M, LARGURA MENOR QUE 1,5 M. AF_08/2020</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</si>
  <si>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</si>
  <si>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3,00 A 3,50 M, EXCLUINDO TAMPÃO. AF_04/2018</t>
  </si>
  <si>
    <t>ACRÉSCIMO PARA POÇO DE VISITA CIRCULAR PARA ESGOTO, EM CONCRETO PRÉ-MOLDADO, DIÂMETRO INTERNO = 1 M. AF_12/2020</t>
  </si>
  <si>
    <t>TAMPÃO CIRCULAR EM FERRO FUNDIDO PARA POÇO DE VISITA, ARTICULADO COM DIÂMETRO DE 60CM, CLASSE 400, INCLUSIVE ASSENTAMENTO, EXCLUSIVE POÇO DE VISITA</t>
  </si>
  <si>
    <t>TUBO DE PVC PARA REDE COLETORA DE ESGOTO DE PAREDE MACIÇA, DN 150 MM, JUNTA ELÁSTICA  - FORNECIMENTO E ASSENTAMENTO. AF_01/2021</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</si>
  <si>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</si>
  <si>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REATERRO MANUAL DE VALAS COM COMPACTAÇÃO MECANIZADA. AF_04/2016</t>
  </si>
  <si>
    <t>TRANSPORTE DE MATERIAL DE QUALQUER NATUREZA EM CAMINHÃO 2 KM &lt; DMT &lt;= 5 KM (DENTRO DO PERÍMETRO URBANO)</t>
  </si>
  <si>
    <t>EXECUÇÃO E APLICAÇÃO DE CONCRETO BETUMINOSO USINADO A QUENTE (CBUQ), MASSA COMERCIAL, INCLUINDO FORNECIMENTO E TRANSPORTE DOS AGREGADOS E MATERIAL BETUMINOSO, EXCLUSIVE TRANSPORTE DA MASSA ASFÁLTICA ATÉ A PISTA</t>
  </si>
  <si>
    <t>IMPRIMAÇÃO (EXECUÇÃO E FORNECIMENTO DO MATERIAL BETUMINOSO, EXCLUSIVE TRANSPORTE DO MATERIAL BETUMINOSO)</t>
  </si>
  <si>
    <t>PINTURA DE LIGAÇÃO (EXECUÇÃO E FORNECIMENTO DO MATERIAL BETUMINOSO, EXCLUSIVE TRANSPORTE DO MATERIAL BETUMINOSO)</t>
  </si>
  <si>
    <t>EXECUÇÃO DE PASSEIO (CALÇADA) OU PISO DE CONCRETO COM CONCRETO MOLDADO IN LOCO, USINADO, ACABAMENTO CONVENCIONAL, ESPESSURA 8 CM, ARMADO. AF_07/2016</t>
  </si>
  <si>
    <t>ASSENTAMENTO DE GUIA (MEIO-FIO) EM TRECHO RETO, CONFECCIONADA EM CONCRETO PRÉ-FABRICADO, DIMENSÕES 100X15X13X30 CM (COMPRIMENTO X BASE INFERIOR X BASE SUPERIOR X ALTURA), PARA VIAS URBANAS (USO VIÁRIO). AF_06/2016</t>
  </si>
  <si>
    <t>OBRAS COM VALOR ENTRE 1.000.000,01 E 3.000.000,00</t>
  </si>
  <si>
    <t>AS BUILT DE PROJETOS COM ÁREA ATÉ 10.000 M2</t>
  </si>
  <si>
    <t>M2</t>
  </si>
  <si>
    <t>M3</t>
  </si>
  <si>
    <t>M</t>
  </si>
  <si>
    <t>M3XKM</t>
  </si>
  <si>
    <t>KG</t>
  </si>
  <si>
    <t>%</t>
  </si>
  <si>
    <t>ED-50151</t>
  </si>
  <si>
    <t>ED-50150</t>
  </si>
  <si>
    <t>ED-16660</t>
  </si>
  <si>
    <t>ED-50130</t>
  </si>
  <si>
    <t>99058</t>
  </si>
  <si>
    <t>98458</t>
  </si>
  <si>
    <t>98525</t>
  </si>
  <si>
    <t>ED-50697</t>
  </si>
  <si>
    <t>97636</t>
  </si>
  <si>
    <t>ED-48443</t>
  </si>
  <si>
    <t>ED-48486</t>
  </si>
  <si>
    <t>ED-48472</t>
  </si>
  <si>
    <t>100981</t>
  </si>
  <si>
    <t>97914</t>
  </si>
  <si>
    <t>RO-41841</t>
  </si>
  <si>
    <t>RO-42193</t>
  </si>
  <si>
    <t>101230</t>
  </si>
  <si>
    <t>ED-51096</t>
  </si>
  <si>
    <t>CCU-01</t>
  </si>
  <si>
    <t>ED-49750</t>
  </si>
  <si>
    <t>CCU-02</t>
  </si>
  <si>
    <t>100344</t>
  </si>
  <si>
    <t>100346</t>
  </si>
  <si>
    <t>CCU-03</t>
  </si>
  <si>
    <t>CCU-04</t>
  </si>
  <si>
    <t>100341</t>
  </si>
  <si>
    <t>5605938</t>
  </si>
  <si>
    <t>5605945</t>
  </si>
  <si>
    <t>5605882</t>
  </si>
  <si>
    <t>5605942</t>
  </si>
  <si>
    <t>102713</t>
  </si>
  <si>
    <t>RO-40956</t>
  </si>
  <si>
    <t>2003614</t>
  </si>
  <si>
    <t>2003821</t>
  </si>
  <si>
    <t>2003935</t>
  </si>
  <si>
    <t>5605910</t>
  </si>
  <si>
    <t>5605881</t>
  </si>
  <si>
    <t>101108</t>
  </si>
  <si>
    <t>ED-48199</t>
  </si>
  <si>
    <t>92791</t>
  </si>
  <si>
    <t>100342</t>
  </si>
  <si>
    <t>100343</t>
  </si>
  <si>
    <t>100345</t>
  </si>
  <si>
    <t>98504</t>
  </si>
  <si>
    <t>99063</t>
  </si>
  <si>
    <t>ED-51094</t>
  </si>
  <si>
    <t>96995</t>
  </si>
  <si>
    <t>ED-49812</t>
  </si>
  <si>
    <t>ED-48552</t>
  </si>
  <si>
    <t>ED-49923</t>
  </si>
  <si>
    <t>ED-49925</t>
  </si>
  <si>
    <t>ED-48588</t>
  </si>
  <si>
    <t>ED-48550</t>
  </si>
  <si>
    <t>92210</t>
  </si>
  <si>
    <t>ED-51107</t>
  </si>
  <si>
    <t>ED-51109</t>
  </si>
  <si>
    <t>101586</t>
  </si>
  <si>
    <t>98415</t>
  </si>
  <si>
    <t>98419</t>
  </si>
  <si>
    <t>97983</t>
  </si>
  <si>
    <t>ED-48666</t>
  </si>
  <si>
    <t>90695</t>
  </si>
  <si>
    <t>93353</t>
  </si>
  <si>
    <t>93382</t>
  </si>
  <si>
    <t>ED-51129</t>
  </si>
  <si>
    <t>ED-7623</t>
  </si>
  <si>
    <t>RO-51228</t>
  </si>
  <si>
    <t>RO-51229</t>
  </si>
  <si>
    <t>94995</t>
  </si>
  <si>
    <t>94273</t>
  </si>
  <si>
    <t>ED-50393</t>
  </si>
  <si>
    <t>CCU-05</t>
  </si>
  <si>
    <t>ED-3123</t>
  </si>
  <si>
    <t>UNID</t>
  </si>
  <si>
    <t>VALOR TOTAL COM BDI DESONERADO = 27,73%</t>
  </si>
  <si>
    <t>BDI: 27,73%</t>
  </si>
  <si>
    <t>LIGAÇÃO DE ÁGUA PROVISÓRIA PARA CANTEIRO,  INCLUSIVE HIDRÔMETRO E CAVALETE PARA MEDIÇÃO DE ÁGUA - ENTRADA PRINCIPAL, EM AÇO GALVANIZADO DN 20MM (1/2") - PADRÃO CONCESSIONÁRIA</t>
  </si>
  <si>
    <t>PERFURAÇÃO PARA TIRANTES EM MATERIAL DE 1ª CATEGORIA COM DIÂMETRO DE ATÉ 120 MM</t>
  </si>
  <si>
    <t>PINTURA ELETROSTÁTICA COM TINTA EM PÓ À BASE DE RESINA EPÓXI - E = 200 µM</t>
  </si>
  <si>
    <t>DRENO SUB-HORIZONTAL - DSH 01 - MATERIAL DE 1ª CATEGORIA</t>
  </si>
  <si>
    <t>DRENO TIPO BARBACÃ - DRB 02 - D = 50 MM EM ESTRUTURA DE CONTENÇÃO DE ENCOSTA - EXCLUSO O TUBO DE DRENAGEM</t>
  </si>
  <si>
    <t>TUBO DE PVC PARA DRENO TIPO BARBACÃ - D = 50 MM - FORNECIMENTO E INSTALAÇÃO</t>
  </si>
  <si>
    <t>SEM BDI</t>
  </si>
  <si>
    <t>COM BDI</t>
  </si>
  <si>
    <t xml:space="preserve">CONTENÇÃO NA RUA SÃO JOSÉ / BAIRRO SÃO BENEDITO </t>
  </si>
  <si>
    <t>JUIZ DE FORA / MG</t>
  </si>
  <si>
    <t>SERVIÇOS</t>
  </si>
  <si>
    <t>TOTAL (R$)</t>
  </si>
  <si>
    <t>FINANC.</t>
  </si>
  <si>
    <t>TOTAIS</t>
  </si>
  <si>
    <t>Físico</t>
  </si>
  <si>
    <t>R$</t>
  </si>
  <si>
    <t>TOTAL / PARCIAL (R$)</t>
  </si>
  <si>
    <t>PERCENTUAL MENSAL (%)</t>
  </si>
  <si>
    <t>TOTAL MENSAL (R$)</t>
  </si>
  <si>
    <t>TOTAL MENSAL ACUMULADO (R$)</t>
  </si>
  <si>
    <t>PERCENTUAL MENSAL ACUMULADO (%)</t>
  </si>
  <si>
    <t>1.1</t>
  </si>
  <si>
    <t>2.1</t>
  </si>
  <si>
    <t>2.2</t>
  </si>
  <si>
    <t>2.3</t>
  </si>
  <si>
    <t>2.4</t>
  </si>
  <si>
    <t>2.5</t>
  </si>
  <si>
    <t>2.6</t>
  </si>
  <si>
    <t>2.7</t>
  </si>
  <si>
    <t>2.8</t>
  </si>
  <si>
    <t>3.1</t>
  </si>
  <si>
    <t>3.2</t>
  </si>
  <si>
    <t/>
  </si>
  <si>
    <t>MÊS 01</t>
  </si>
  <si>
    <t>MÊS 02</t>
  </si>
  <si>
    <t>MÊS 03</t>
  </si>
  <si>
    <t>MÊS 04</t>
  </si>
  <si>
    <t>MÊS 05</t>
  </si>
  <si>
    <t>MÊS 06</t>
  </si>
  <si>
    <t>MÊS 07</t>
  </si>
  <si>
    <t>MÊS 08</t>
  </si>
  <si>
    <t>DEMOLIÇÃO E REMOÇÃO</t>
  </si>
  <si>
    <t>CORTINA ATIRANTADA 6X3X0,25 M ( M11)</t>
  </si>
  <si>
    <t>CORTINA ATIRANTADA 10X3X0,25 M ( M12)</t>
  </si>
  <si>
    <t>CORTINA ATIRANTADA 8X4X0,25 M ( M13)</t>
  </si>
  <si>
    <t>MURO DE ARRIMO MTV-260 - MA, MB, MC, MF</t>
  </si>
  <si>
    <t>MURO DE ARRIMO MTV-300 - MD</t>
  </si>
  <si>
    <t>MURO DE ARRIMO MTV-200 - ME</t>
  </si>
  <si>
    <t>OBRAS DE ESGOTO</t>
  </si>
  <si>
    <t>M3xKM</t>
  </si>
  <si>
    <t>PAVIMENTAÇÃO</t>
  </si>
  <si>
    <t>VIGIA NOTURNO, HORA EFETIVAMENTE TRABALHADA DE 22 H AS 5 H (COM ADICIONAL NOTURNO)</t>
  </si>
  <si>
    <t>ENERGIA ELETRICA ATE 2000 KWH INDUSTRIAL, SEM DEMANDA</t>
  </si>
  <si>
    <t xml:space="preserve">KWH   </t>
  </si>
  <si>
    <t>41776</t>
  </si>
  <si>
    <t>2705</t>
  </si>
  <si>
    <t>1.2</t>
  </si>
  <si>
    <t>1.3</t>
  </si>
  <si>
    <t>1.4</t>
  </si>
  <si>
    <t>1.5</t>
  </si>
  <si>
    <t>1.6</t>
  </si>
  <si>
    <t>1.7</t>
  </si>
  <si>
    <t>1.8</t>
  </si>
  <si>
    <t>3.1.1</t>
  </si>
  <si>
    <t>3.2.1</t>
  </si>
  <si>
    <t>3.2.2</t>
  </si>
  <si>
    <t>3.2.3</t>
  </si>
  <si>
    <t>3.2.4</t>
  </si>
  <si>
    <t xml:space="preserve"> 31/03/2022</t>
  </si>
  <si>
    <t>3.1.2</t>
  </si>
  <si>
    <t>3.1.3</t>
  </si>
  <si>
    <t>3.1.4</t>
  </si>
  <si>
    <t>3.2.5</t>
  </si>
  <si>
    <t>3.2.6</t>
  </si>
  <si>
    <t>3.2.7</t>
  </si>
  <si>
    <t>3.2.8</t>
  </si>
  <si>
    <t>3.2.9</t>
  </si>
  <si>
    <t>3.2.10</t>
  </si>
  <si>
    <t>3.2.11</t>
  </si>
  <si>
    <t>3.2.12</t>
  </si>
  <si>
    <t>3.2.13</t>
  </si>
  <si>
    <t>3.2.14</t>
  </si>
  <si>
    <t>3.2.15</t>
  </si>
  <si>
    <t>3.2.16</t>
  </si>
  <si>
    <t>3.3</t>
  </si>
  <si>
    <t>3.3.1</t>
  </si>
  <si>
    <t>3.3.2</t>
  </si>
  <si>
    <t>3.3.3</t>
  </si>
  <si>
    <t>3.3.4</t>
  </si>
  <si>
    <t>3.3.5</t>
  </si>
  <si>
    <t>3.3.6</t>
  </si>
  <si>
    <t>3.3.7</t>
  </si>
  <si>
    <t>3.3.8</t>
  </si>
  <si>
    <t>3.3.9</t>
  </si>
  <si>
    <t>3.3.10</t>
  </si>
  <si>
    <t>3.3.11</t>
  </si>
  <si>
    <t>3.3.12</t>
  </si>
  <si>
    <t>3.3.13</t>
  </si>
  <si>
    <t>3.3.14</t>
  </si>
  <si>
    <t>3.3.15</t>
  </si>
  <si>
    <t>3.4</t>
  </si>
  <si>
    <t>3.4.1</t>
  </si>
  <si>
    <t>3.4.2</t>
  </si>
  <si>
    <t>3.4.3</t>
  </si>
  <si>
    <t>3.4.4</t>
  </si>
  <si>
    <t>3.4.5</t>
  </si>
  <si>
    <t>3.4.6</t>
  </si>
  <si>
    <t>3.4.7</t>
  </si>
  <si>
    <t>3.4.8</t>
  </si>
  <si>
    <t>3.4.9</t>
  </si>
  <si>
    <t>3.4.10</t>
  </si>
  <si>
    <t>3.4.11</t>
  </si>
  <si>
    <t>3.4.12</t>
  </si>
  <si>
    <t>3.4.13</t>
  </si>
  <si>
    <t>3.4.14</t>
  </si>
  <si>
    <t>3.4.15</t>
  </si>
  <si>
    <t>3.5</t>
  </si>
  <si>
    <t>3.5.1</t>
  </si>
  <si>
    <t>3.5.2</t>
  </si>
  <si>
    <t>3.5.3</t>
  </si>
  <si>
    <t>3.5.4</t>
  </si>
  <si>
    <t>3.5.5</t>
  </si>
  <si>
    <t>3.5.6</t>
  </si>
  <si>
    <t>3.5.7</t>
  </si>
  <si>
    <t>3.5.8</t>
  </si>
  <si>
    <t>3.5.9</t>
  </si>
  <si>
    <t>3.5.10</t>
  </si>
  <si>
    <t>3.5.11</t>
  </si>
  <si>
    <t>3.5.12</t>
  </si>
  <si>
    <t>3.5.13</t>
  </si>
  <si>
    <t>3.5.14</t>
  </si>
  <si>
    <t>3.6</t>
  </si>
  <si>
    <t>3.6.1</t>
  </si>
  <si>
    <t>3.6.2</t>
  </si>
  <si>
    <t>3.6.3</t>
  </si>
  <si>
    <t>3.6.4</t>
  </si>
  <si>
    <t>3.6.5</t>
  </si>
  <si>
    <t>3.6.6</t>
  </si>
  <si>
    <t>3.6.7</t>
  </si>
  <si>
    <t>3.6.8</t>
  </si>
  <si>
    <t>3.6.9</t>
  </si>
  <si>
    <t>3.6.10</t>
  </si>
  <si>
    <t>3.6.11</t>
  </si>
  <si>
    <t>3.6.12</t>
  </si>
  <si>
    <t>3.6.13</t>
  </si>
  <si>
    <t>3.6.14</t>
  </si>
  <si>
    <t>3.7</t>
  </si>
  <si>
    <t>3.7.1</t>
  </si>
  <si>
    <t>3.7.2</t>
  </si>
  <si>
    <t>3.7.3</t>
  </si>
  <si>
    <t>3.7.4</t>
  </si>
  <si>
    <t>3.7.5</t>
  </si>
  <si>
    <t>3.7.6</t>
  </si>
  <si>
    <t>3.7.7</t>
  </si>
  <si>
    <t>3.7.8</t>
  </si>
  <si>
    <t>3.7.9</t>
  </si>
  <si>
    <t>3.7.10</t>
  </si>
  <si>
    <t>3.7.11</t>
  </si>
  <si>
    <t>3.7.12</t>
  </si>
  <si>
    <t>3.7.13</t>
  </si>
  <si>
    <t>3.7.14</t>
  </si>
  <si>
    <t>3.7.15</t>
  </si>
  <si>
    <t>3.8</t>
  </si>
  <si>
    <t>3.8.1</t>
  </si>
  <si>
    <t>3.8.2</t>
  </si>
  <si>
    <t>3.8.3</t>
  </si>
  <si>
    <t>3.8.4</t>
  </si>
  <si>
    <t>3.8.5</t>
  </si>
  <si>
    <t>3.8.6</t>
  </si>
  <si>
    <t>3.8.7</t>
  </si>
  <si>
    <t>3.8.8</t>
  </si>
  <si>
    <t>3.8.9</t>
  </si>
  <si>
    <t>3.8.10</t>
  </si>
  <si>
    <t>3.8.11</t>
  </si>
  <si>
    <t>3.8.12</t>
  </si>
  <si>
    <t>3.8.13</t>
  </si>
  <si>
    <t>3.8.14</t>
  </si>
  <si>
    <t>3.8.15</t>
  </si>
  <si>
    <t>3.9</t>
  </si>
  <si>
    <t>3.9.1</t>
  </si>
  <si>
    <t>3.9.2</t>
  </si>
  <si>
    <t>3.9.3</t>
  </si>
  <si>
    <t>3.9.4</t>
  </si>
  <si>
    <t>3.9.5</t>
  </si>
  <si>
    <t>3.9.6</t>
  </si>
  <si>
    <t>3.9.7</t>
  </si>
  <si>
    <t>3.9.8</t>
  </si>
  <si>
    <t>3.9.9</t>
  </si>
  <si>
    <t>3.9.10</t>
  </si>
  <si>
    <t>3.9.11</t>
  </si>
  <si>
    <t>3.9.12</t>
  </si>
  <si>
    <t>3.9.13</t>
  </si>
  <si>
    <t>3.9.14</t>
  </si>
  <si>
    <t>3.10</t>
  </si>
  <si>
    <t>3.10.1</t>
  </si>
  <si>
    <t>3.10.2</t>
  </si>
  <si>
    <t>3.10.3</t>
  </si>
  <si>
    <t>3.10.4</t>
  </si>
  <si>
    <t>3.10.5</t>
  </si>
  <si>
    <t>3.10.6</t>
  </si>
  <si>
    <t>3.10.7</t>
  </si>
  <si>
    <t>3.10.8</t>
  </si>
  <si>
    <t>3.10.9</t>
  </si>
  <si>
    <t>3.10.10</t>
  </si>
  <si>
    <t>3.10.11</t>
  </si>
  <si>
    <t>3.10.12</t>
  </si>
  <si>
    <t>3.10.13</t>
  </si>
  <si>
    <t>3.10.14</t>
  </si>
  <si>
    <t>3.11</t>
  </si>
  <si>
    <t>3.11.1</t>
  </si>
  <si>
    <t>3.11.2</t>
  </si>
  <si>
    <t>3.11.3</t>
  </si>
  <si>
    <t>3.11.4</t>
  </si>
  <si>
    <t>3.11.5</t>
  </si>
  <si>
    <t>3.11.6</t>
  </si>
  <si>
    <t>3.11.7</t>
  </si>
  <si>
    <t>3.11.8</t>
  </si>
  <si>
    <t>3.11.9</t>
  </si>
  <si>
    <t>3.11.10</t>
  </si>
  <si>
    <t>3.11.11</t>
  </si>
  <si>
    <t>3.11.12</t>
  </si>
  <si>
    <t>4.1</t>
  </si>
  <si>
    <t>8.1</t>
  </si>
  <si>
    <t>8.2</t>
  </si>
  <si>
    <t>ELABORAÇÃO DE PROJETOS, ACOMPANHAMENTO E CONTROLE DA OBRA</t>
  </si>
  <si>
    <t>5.1</t>
  </si>
  <si>
    <t>5.2</t>
  </si>
  <si>
    <t>5.3</t>
  </si>
  <si>
    <t>5.4</t>
  </si>
  <si>
    <t>5.5</t>
  </si>
  <si>
    <t>5.6</t>
  </si>
  <si>
    <t>5.7</t>
  </si>
  <si>
    <t>5.8</t>
  </si>
  <si>
    <t>5.9</t>
  </si>
  <si>
    <t>5.10</t>
  </si>
  <si>
    <t>6.1</t>
  </si>
  <si>
    <t>6.2</t>
  </si>
  <si>
    <t>6.3</t>
  </si>
  <si>
    <t>6.4</t>
  </si>
  <si>
    <t>6.5</t>
  </si>
  <si>
    <t>6.6</t>
  </si>
  <si>
    <t>6.7</t>
  </si>
  <si>
    <t>6.8</t>
  </si>
  <si>
    <t>6.9</t>
  </si>
  <si>
    <t>6.10</t>
  </si>
  <si>
    <t>6.11</t>
  </si>
  <si>
    <t>6.12</t>
  </si>
  <si>
    <t>6.13</t>
  </si>
  <si>
    <t>7.1</t>
  </si>
  <si>
    <t>7.2</t>
  </si>
  <si>
    <t>7.3</t>
  </si>
  <si>
    <t>7.4</t>
  </si>
  <si>
    <t>7.5</t>
  </si>
  <si>
    <t>8.1.1</t>
  </si>
  <si>
    <t>8.2.1</t>
  </si>
  <si>
    <t>8.2.2</t>
  </si>
  <si>
    <t>8.2.3</t>
  </si>
  <si>
    <t>8.2.4</t>
  </si>
  <si>
    <t>MOBILIZAÇÃO E DESMOBILIZAÇÃO DO CANTEIRO DE OBRAS</t>
  </si>
  <si>
    <t>ACOMPANHAMENTO / CONTROLE DA OBRA, AS BUILT, VIGILÂNCIA DA OBRA E CONSUMO DE ENERGIA ELÉTRICA DO CANTEIRO</t>
  </si>
  <si>
    <t>PROTENSÃO DE TIRANTE PERMANENTE PROTENDIDO DE AÇO DE AÇO D = 32 MM, TENSÃO DE ESCOAMENTO = 950 MPA E TENSÃO DE RUPTURA = 1.050 MPA - INCLUSIVE ANCORAGEM E GROUTEAMENTO DA CABEÇA</t>
  </si>
  <si>
    <t>TIRANTE PERMANENTE PROTENDIDO DE AÇO D = 32 MM, TENSÃO DE ESCOAMENTO = 950 MPA E TENSÃO DE RUPTURA = 1.050 MPA - EXCETO PERFURAÇÃO</t>
  </si>
  <si>
    <t>PROTENSÃO DE TIRANTE PERMANENTE PROTENDIDO DE AÇO D = 32 MM, TENSÃO DE ESCOAMENTO = 500 MPA E TENSÃO DE RUPTURA = 550 MPA - INCLUSIVE ANCORAGEM E GROUTEAMENTO DA CABEÇA</t>
  </si>
  <si>
    <t>TIRANTE PERMANENTE PROTENDIDO DE AÇO D = 32 MM, TENSÃO DE ESCOAMENTO = 500 MPA E TENSÃO DE RUPTURA = 550 MPA - EXCETO PERFURAÇÃO</t>
  </si>
  <si>
    <t>ADMINISTRAÇÃO LOCAL DA OBRA: ENGENHEIRO CIVIL DE OBRA PLENO (20% DO TEMPO DE OBRA) / ENCARREGADO GERAL DE OBRAS (TEMPO INTEGRAL) / TECNICO EM SEGURANCA DO TRABALHO (TEMPO INTEGRAL) / ENGENHEIRO CIVIL DE OBRA SENIOR (10% DO TEMPO DA OBRA) / TOPOGRAFO (5% DO TEMPO DA OBRA) / AUXILIAR DE TOPOGRAFO (5% DO TEMPO DA OBRA)</t>
  </si>
  <si>
    <t>H</t>
  </si>
  <si>
    <t>REF. DESONERADA SINAPI 02/2022 SETOP 01/2022</t>
  </si>
  <si>
    <r>
      <t xml:space="preserve">ENSAIOS DE TERRAPLANAGEM - CORPO E CAMADA FINAL DO ATERRO: </t>
    </r>
    <r>
      <rPr>
        <sz val="10"/>
        <color theme="1"/>
        <rFont val="Calibri"/>
        <family val="2"/>
        <scheme val="minor"/>
      </rPr>
      <t>PREPARO DE AMOSTRAS, ENSAIOS DE COMPACTAÇÃO, GRANULOMETRIA, LIMITE DE LIQUIDEZ E PLASTICIDADE</t>
    </r>
  </si>
  <si>
    <t>ARMAÇÃO DE CORTINA DE CONTENÇÃO EM CONCRETO ARMADO, COM AÇO CA-50 DE 10 MM - MONTAGEM</t>
  </si>
  <si>
    <t>ARMAÇÃO DE CORTINA DE CONTENÇÃO EM CONCRETO ARMADO, COM AÇO CA-50 DE 16 MM - MONTAGEM</t>
  </si>
  <si>
    <t>ARMAÇÃO DE CORTINA DE CONTENÇÃO EM CONCRETO ARMADO, COM AÇO CA-50 DE 6,3 MM - MONTAGEM</t>
  </si>
  <si>
    <t>ARMAÇÃO DE CORTINA DE CONTENÇÃO EM CONCRETO ARMADO, COM AÇO CA-50 DE 8 MM - MONTAGEM</t>
  </si>
  <si>
    <t>ARMAÇÃO DE CORTINA DE CONTENÇÃO EM CONCRETO ARMADO, COM AÇO CA-50 DE 12,5 MM - MONTAGEM</t>
  </si>
  <si>
    <t>PLANILHA ORÇAMENTÁRIA PROPONENTE</t>
  </si>
  <si>
    <t>CRONOGRAMA FÍSICO-FINANCEIRO PROPONENTE</t>
  </si>
  <si>
    <t>Proponente</t>
  </si>
  <si>
    <t>Orgão Financiador</t>
  </si>
  <si>
    <t xml:space="preserve">PREFEITURA MUNICIPAL DE JUIZ DE FORA </t>
  </si>
  <si>
    <t xml:space="preserve">Empreendimento </t>
  </si>
  <si>
    <t>Município</t>
  </si>
  <si>
    <t>JUIZ DE FORA/MG</t>
  </si>
  <si>
    <t>Composição do BDI sugerida</t>
  </si>
  <si>
    <t>Intervalos admissíveis sem justificativa</t>
  </si>
  <si>
    <t>Composição de BDI Adotada</t>
  </si>
  <si>
    <t>BDI Proposto:</t>
  </si>
  <si>
    <t>Seguro e Garantia (S+G)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</si>
  <si>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</si>
  <si>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</si>
  <si>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</si>
  <si>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</si>
  <si>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</si>
  <si>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</si>
  <si>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</si>
  <si>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</si>
  <si>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</si>
  <si>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 xml:space="preserve"> Observações:  </t>
  </si>
  <si>
    <t>Lucro (L)</t>
  </si>
  <si>
    <t xml:space="preserve">  Lucro:</t>
  </si>
  <si>
    <t>i) Composição do BDI, intervalos admissíveis e fórmula de cálculo nos termos do Acórdão 2622/2013 do TCU.</t>
  </si>
  <si>
    <t>Impostos (I)</t>
  </si>
  <si>
    <t>8,65%*</t>
  </si>
  <si>
    <t xml:space="preserve">  Tributos:</t>
  </si>
  <si>
    <t>PIS</t>
  </si>
  <si>
    <t>ii) Tributos adotados =   PIS + CONFINS+ ISS +CPRB</t>
  </si>
  <si>
    <t>COFINS</t>
  </si>
  <si>
    <t>ISS</t>
  </si>
  <si>
    <t>CPRB - Lei 13.161/2015</t>
  </si>
  <si>
    <t>MARLON BATISTA DA COSTA - Eng. Civil/Sanitarista - CREA MG 50744/D</t>
  </si>
  <si>
    <t>ALINE FERREIRA COSTA - Engª. Civil - CREA MG 198443/D</t>
  </si>
  <si>
    <t>FERREIRA COSTA ENGENHARIA E CONSULTORIA LTDA.</t>
  </si>
  <si>
    <t>CNPJ: 65.337.107/0001-75</t>
  </si>
  <si>
    <t>PLANILHA DE COMPOSIÇÃO DE BDI SERVIÇOS - PROPONENTE</t>
  </si>
  <si>
    <t>CONTENÇÃO EM ÁREA DE RISCO - RUA SÃO JOSÉ, BAIRRO SÃO BENEDITO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</si>
</sst>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mm/yy"/>
    <numFmt numFmtId="165" formatCode="#,##0.00_ ;[Red]\-#,##0.00\ "/>
    <numFmt numFmtId="166" formatCode="#,##0.0000"/>
    <numFmt numFmtId="167" formatCode="#,##0.00_);[Red]\(#,##0.00\)"/>
    <numFmt numFmtId="168" formatCode="_-* #,##0.00_-;\-* #,##0.00_-;_-* \-??_-;_-@_-"/>
    <numFmt numFmtId="169" formatCode="#,##0.000"/>
    <numFmt numFmtId="170" formatCode="#,##0.0000;[Red]\-#,##0.0000"/>
    <numFmt numFmtId="171" formatCode="0.0000"/>
    <numFmt numFmtId="172" formatCode="_(* #,##0.00_);_(* \(#,##0.00\);_(* &quot;-&quot;??_);_(@_)"/>
  </numFmts>
  <fonts count="43">
    <font>
      <sz val="11"/>
      <color theme="1"/>
      <name val="Calibri"/>
      <family val="2"/>
      <scheme val="minor"/>
    </font>
    <font>
      <b/>
      <sz val="11"/>
      <color theme="1"/>
      <name val="Calibri"/>
      <family val="2"/>
      <scheme val="minor"/>
    </font>
    <font>
      <b/>
      <sz val="10"/>
      <color theme="1"/>
      <name val="Calibri"/>
      <family val="2"/>
      <scheme val="minor"/>
    </font>
    <font>
      <b/>
      <sz val="7.5"/>
      <color theme="1"/>
      <name val="Calibri"/>
      <family val="2"/>
      <scheme val="minor"/>
    </font>
    <font>
      <b/>
      <sz val="11"/>
      <color rgb="FFFF0000"/>
      <name val="Calibri"/>
      <family val="2"/>
      <scheme val="minor"/>
    </font>
    <font>
      <sz val="10"/>
      <name val="Arial"/>
      <family val="2"/>
    </font>
    <font>
      <sz val="10"/>
      <name val="Arial"/>
      <family val="2"/>
      <charset val="1"/>
    </font>
    <font>
      <sz val="8"/>
      <name val="Arial"/>
      <family val="2"/>
      <charset val="1"/>
    </font>
    <font>
      <b/>
      <sz val="11"/>
      <name val="Arial"/>
      <family val="2"/>
      <charset val="1"/>
    </font>
    <font>
      <b/>
      <sz val="8"/>
      <name val="Arial"/>
      <family val="2"/>
      <charset val="1"/>
    </font>
    <font>
      <b/>
      <sz val="8"/>
      <color indexed="8"/>
      <name val="Arial"/>
      <family val="2"/>
      <charset val="1"/>
    </font>
    <font>
      <i/>
      <sz val="8"/>
      <name val="Arial"/>
      <family val="2"/>
      <charset val="1"/>
    </font>
    <font>
      <sz val="8"/>
      <color indexed="8"/>
      <name val="Arial"/>
      <family val="2"/>
      <charset val="1"/>
    </font>
    <font>
      <b/>
      <sz val="5"/>
      <name val="Arial"/>
      <family val="2"/>
      <charset val="1"/>
    </font>
    <font>
      <sz val="10"/>
      <color indexed="8"/>
      <name val="Arial"/>
      <family val="2"/>
      <charset val="1"/>
    </font>
    <font>
      <b/>
      <sz val="6"/>
      <name val="Arial"/>
      <family val="2"/>
      <charset val="1"/>
    </font>
    <font>
      <b/>
      <sz val="8"/>
      <color indexed="10"/>
      <name val="Arial"/>
      <family val="2"/>
      <charset val="1"/>
    </font>
    <font>
      <b/>
      <sz val="8"/>
      <color indexed="9"/>
      <name val="Arial"/>
      <family val="2"/>
      <charset val="1"/>
    </font>
    <font>
      <b/>
      <sz val="16"/>
      <color theme="1"/>
      <name val="Calibri"/>
      <family val="2"/>
      <scheme val="minor"/>
    </font>
    <font>
      <sz val="14"/>
      <color theme="1"/>
      <name val="Calibri"/>
      <family val="2"/>
      <scheme val="minor"/>
    </font>
    <font>
      <sz val="8"/>
      <color rgb="FFFF0000"/>
      <name val="Arial"/>
      <family val="2"/>
      <charset val="1"/>
    </font>
    <font>
      <b/>
      <sz val="10"/>
      <color rgb="FFFF0000"/>
      <name val="Arial"/>
      <family val="2"/>
      <charset val="1"/>
    </font>
    <font>
      <b/>
      <sz val="8"/>
      <color rgb="FFFF0000"/>
      <name val="Arial"/>
      <family val="2"/>
      <charset val="1"/>
    </font>
    <font>
      <sz val="10"/>
      <color rgb="FFFF0000"/>
      <name val="Arial"/>
      <family val="2"/>
      <charset val="1"/>
    </font>
    <font>
      <b/>
      <sz val="10"/>
      <color rgb="FFFF0000"/>
      <name val="Arial Narrow"/>
      <family val="2"/>
      <charset val="1"/>
    </font>
    <font>
      <sz val="10"/>
      <color theme="1"/>
      <name val="Calibri"/>
      <family val="2"/>
      <scheme val="minor"/>
    </font>
    <font>
      <b/>
      <sz val="9"/>
      <color indexed="81"/>
      <name val="Segoe UI"/>
      <family val="2"/>
    </font>
    <font>
      <sz val="9"/>
      <name val="Arial"/>
      <family val="2"/>
    </font>
    <font>
      <sz val="15"/>
      <name val="Arial"/>
      <family val="2"/>
    </font>
    <font>
      <b/>
      <sz val="18"/>
      <name val="Arial"/>
      <family val="2"/>
    </font>
    <font>
      <sz val="18"/>
      <name val="Arial"/>
      <family val="2"/>
    </font>
    <font>
      <b/>
      <sz val="15"/>
      <name val="Arial"/>
      <family val="2"/>
    </font>
    <font>
      <b/>
      <sz val="15"/>
      <color indexed="9"/>
      <name val="Arial"/>
      <family val="2"/>
    </font>
    <font>
      <sz val="4"/>
      <name val="Arial"/>
      <family val="2"/>
    </font>
    <font>
      <b/>
      <sz val="15"/>
      <color theme="1"/>
      <name val="Arial"/>
      <family val="2"/>
    </font>
    <font>
      <b/>
      <sz val="12"/>
      <name val="Arial"/>
      <family val="2"/>
    </font>
    <font>
      <sz val="11"/>
      <color rgb="FF000000"/>
      <name val="Calibri"/>
      <family val="2"/>
      <charset val="1"/>
    </font>
    <font>
      <sz val="12"/>
      <name val="Arial"/>
      <family val="2"/>
    </font>
    <font>
      <b/>
      <sz val="10"/>
      <name val="Arial"/>
      <family val="2"/>
    </font>
    <font>
      <sz val="14"/>
      <name val="Arial"/>
      <family val="2"/>
    </font>
    <font>
      <b/>
      <sz val="9"/>
      <name val="Arial"/>
      <family val="2"/>
    </font>
    <font>
      <sz val="9"/>
      <color indexed="10"/>
      <name val="Arial"/>
      <family val="2"/>
    </font>
    <font>
      <sz val="15"/>
      <color theme="0" tint="-0.34998626667073579"/>
      <name val="Arial"/>
      <family val="2"/>
    </font>
  </fonts>
  <fills count="11">
    <fill>
      <patternFill patternType="none"/>
    </fill>
    <fill>
      <patternFill patternType="gray125"/>
    </fill>
    <fill>
      <patternFill patternType="solid">
        <fgColor indexed="41"/>
        <bgColor indexed="27"/>
      </patternFill>
    </fill>
    <fill>
      <patternFill patternType="solid">
        <fgColor indexed="27"/>
        <bgColor indexed="41"/>
      </patternFill>
    </fill>
    <fill>
      <patternFill patternType="solid">
        <fgColor indexed="13"/>
        <bgColor indexed="34"/>
      </patternFill>
    </fill>
    <fill>
      <patternFill patternType="solid">
        <fgColor theme="6" tint="0.59999389629810485"/>
        <bgColor indexed="64"/>
      </patternFill>
    </fill>
    <fill>
      <patternFill patternType="solid">
        <fgColor rgb="FFFFFF00"/>
        <bgColor indexed="64"/>
      </patternFill>
    </fill>
    <fill>
      <patternFill patternType="solid">
        <fgColor rgb="FFFFFF00"/>
        <bgColor indexed="34"/>
      </patternFill>
    </fill>
    <fill>
      <patternFill patternType="solid">
        <fgColor rgb="FFFFFF99"/>
        <bgColor indexed="64"/>
      </patternFill>
    </fill>
    <fill>
      <patternFill patternType="solid">
        <fgColor theme="6" tint="-0.249977111117893"/>
        <bgColor indexed="64"/>
      </patternFill>
    </fill>
    <fill>
      <patternFill patternType="solid">
        <fgColor rgb="FFD8E4BC"/>
        <bgColor indexed="64"/>
      </patternFill>
    </fill>
  </fills>
  <borders count="5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8"/>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auto="1"/>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indexed="64"/>
      </left>
      <right/>
      <top/>
      <bottom style="medium">
        <color indexed="64"/>
      </bottom>
      <diagonal/>
    </border>
    <border>
      <left/>
      <right style="thin">
        <color indexed="64"/>
      </right>
      <top/>
      <bottom style="medium">
        <color indexed="64"/>
      </bottom>
      <diagonal/>
    </border>
    <border>
      <left style="thin">
        <color auto="1"/>
      </left>
      <right style="thin">
        <color auto="1"/>
      </right>
      <top style="thin">
        <color auto="1"/>
      </top>
      <bottom style="medium">
        <color auto="1"/>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5" fillId="0" borderId="0"/>
    <xf numFmtId="0" fontId="6" fillId="0" borderId="0"/>
    <xf numFmtId="0" fontId="5" fillId="0" borderId="0"/>
    <xf numFmtId="9" fontId="5" fillId="0" borderId="0" applyFont="0" applyFill="0" applyBorder="0" applyAlignment="0" applyProtection="0"/>
    <xf numFmtId="0" fontId="36" fillId="0" borderId="0"/>
    <xf numFmtId="172" fontId="5" fillId="0" borderId="0" applyFont="0" applyFill="0" applyBorder="0" applyAlignment="0" applyProtection="0"/>
  </cellStyleXfs>
  <cellXfs count="342">
    <xf numFmtId="0" fontId="0" fillId="0" borderId="0" xfId="0"/>
    <xf numFmtId="0" fontId="0" fillId="0" borderId="0" xfId="0" applyAlignment="1">
      <alignment vertical="center"/>
    </xf>
    <xf numFmtId="0" fontId="1" fillId="0" borderId="0" xfId="0" applyFont="1" applyAlignment="1">
      <alignment vertical="center"/>
    </xf>
    <xf numFmtId="4" fontId="4" fillId="0" borderId="0" xfId="0" applyNumberFormat="1" applyFont="1" applyAlignment="1">
      <alignment vertical="center"/>
    </xf>
    <xf numFmtId="0" fontId="0" fillId="0" borderId="0" xfId="0" applyFont="1" applyAlignment="1">
      <alignment vertical="center"/>
    </xf>
    <xf numFmtId="0" fontId="7" fillId="0" borderId="0" xfId="2" applyFont="1" applyAlignment="1">
      <alignment vertical="center"/>
    </xf>
    <xf numFmtId="0" fontId="6" fillId="0" borderId="0" xfId="2"/>
    <xf numFmtId="0" fontId="8" fillId="0" borderId="10" xfId="2" applyFont="1" applyFill="1" applyBorder="1" applyAlignment="1">
      <alignment horizontal="center" vertical="center" wrapText="1"/>
    </xf>
    <xf numFmtId="0" fontId="8" fillId="0" borderId="12" xfId="2" applyFont="1" applyFill="1" applyBorder="1" applyAlignment="1">
      <alignment horizontal="center" vertical="center"/>
    </xf>
    <xf numFmtId="14" fontId="8" fillId="0" borderId="13" xfId="2" applyNumberFormat="1" applyFont="1" applyFill="1" applyBorder="1" applyAlignment="1">
      <alignment horizontal="center" vertical="center"/>
    </xf>
    <xf numFmtId="0" fontId="10" fillId="2" borderId="14" xfId="2" applyFont="1" applyFill="1" applyBorder="1" applyAlignment="1">
      <alignment horizontal="center" vertical="center"/>
    </xf>
    <xf numFmtId="0" fontId="10" fillId="2" borderId="15" xfId="2" applyFont="1" applyFill="1" applyBorder="1" applyAlignment="1">
      <alignment horizontal="center" vertical="center"/>
    </xf>
    <xf numFmtId="164" fontId="10" fillId="2" borderId="15" xfId="2" applyNumberFormat="1" applyFont="1" applyFill="1" applyBorder="1" applyAlignment="1">
      <alignment horizontal="center" vertical="center" wrapText="1"/>
    </xf>
    <xf numFmtId="0" fontId="9" fillId="2" borderId="16" xfId="2" applyFont="1" applyFill="1" applyBorder="1" applyAlignment="1">
      <alignment horizontal="center" vertical="center"/>
    </xf>
    <xf numFmtId="0" fontId="7" fillId="0" borderId="0" xfId="2" applyFont="1" applyAlignment="1">
      <alignment horizontal="center" vertical="center"/>
    </xf>
    <xf numFmtId="0" fontId="6" fillId="0" borderId="0" xfId="2" applyAlignment="1">
      <alignment horizontal="center"/>
    </xf>
    <xf numFmtId="10" fontId="7" fillId="0" borderId="18" xfId="2" applyNumberFormat="1" applyFont="1" applyFill="1" applyBorder="1" applyAlignment="1">
      <alignment horizontal="right" vertical="center"/>
    </xf>
    <xf numFmtId="0" fontId="7" fillId="0" borderId="18" xfId="2" applyFont="1" applyFill="1" applyBorder="1" applyAlignment="1">
      <alignment horizontal="center"/>
    </xf>
    <xf numFmtId="4" fontId="7" fillId="0" borderId="18" xfId="2" applyNumberFormat="1" applyFont="1" applyFill="1" applyBorder="1" applyAlignment="1">
      <alignment horizontal="right"/>
    </xf>
    <xf numFmtId="4" fontId="7" fillId="0" borderId="0" xfId="2" applyNumberFormat="1" applyFont="1" applyAlignment="1">
      <alignment vertical="center"/>
    </xf>
    <xf numFmtId="168" fontId="7" fillId="0" borderId="0" xfId="2" applyNumberFormat="1" applyFont="1" applyAlignment="1">
      <alignment vertical="center"/>
    </xf>
    <xf numFmtId="0" fontId="7" fillId="0" borderId="0" xfId="2" applyFont="1"/>
    <xf numFmtId="4" fontId="10" fillId="3" borderId="18" xfId="2" applyNumberFormat="1" applyFont="1" applyFill="1" applyBorder="1" applyAlignment="1">
      <alignment horizontal="center" vertical="center"/>
    </xf>
    <xf numFmtId="10" fontId="7" fillId="0" borderId="18" xfId="2" applyNumberFormat="1" applyFont="1" applyFill="1" applyBorder="1" applyAlignment="1">
      <alignment vertical="center"/>
    </xf>
    <xf numFmtId="167" fontId="7" fillId="0" borderId="18" xfId="2" applyNumberFormat="1" applyFont="1" applyFill="1" applyBorder="1" applyAlignment="1">
      <alignment vertical="center"/>
    </xf>
    <xf numFmtId="10" fontId="12" fillId="3" borderId="21" xfId="2" applyNumberFormat="1" applyFont="1" applyFill="1" applyBorder="1" applyAlignment="1">
      <alignment vertical="center"/>
    </xf>
    <xf numFmtId="0" fontId="7" fillId="0" borderId="0" xfId="2" applyFont="1" applyBorder="1"/>
    <xf numFmtId="4" fontId="9" fillId="0" borderId="0" xfId="2" applyNumberFormat="1" applyFont="1"/>
    <xf numFmtId="0" fontId="13" fillId="0" borderId="0" xfId="2" applyFont="1"/>
    <xf numFmtId="169" fontId="14" fillId="0" borderId="0" xfId="2" applyNumberFormat="1" applyFont="1" applyFill="1" applyBorder="1" applyAlignment="1">
      <alignment horizontal="center"/>
    </xf>
    <xf numFmtId="166" fontId="7" fillId="0" borderId="0" xfId="2" applyNumberFormat="1" applyFont="1" applyBorder="1"/>
    <xf numFmtId="0" fontId="15" fillId="0" borderId="0" xfId="2" applyFont="1" applyAlignment="1">
      <alignment horizontal="center"/>
    </xf>
    <xf numFmtId="4" fontId="16" fillId="0" borderId="0" xfId="2" applyNumberFormat="1" applyFont="1"/>
    <xf numFmtId="0" fontId="16" fillId="0" borderId="0" xfId="2" applyFont="1"/>
    <xf numFmtId="170" fontId="10" fillId="0" borderId="0" xfId="2" applyNumberFormat="1" applyFont="1" applyFill="1" applyBorder="1" applyAlignment="1">
      <alignment horizontal="center"/>
    </xf>
    <xf numFmtId="4" fontId="7" fillId="0" borderId="0" xfId="2" applyNumberFormat="1" applyFont="1" applyBorder="1"/>
    <xf numFmtId="4" fontId="9" fillId="0" borderId="0" xfId="2" applyNumberFormat="1" applyFont="1" applyFill="1"/>
    <xf numFmtId="4" fontId="7" fillId="0" borderId="0" xfId="2" applyNumberFormat="1" applyFont="1" applyFill="1"/>
    <xf numFmtId="0" fontId="7" fillId="0" borderId="0" xfId="2" applyFont="1" applyFill="1"/>
    <xf numFmtId="4" fontId="17" fillId="0" borderId="0" xfId="2" applyNumberFormat="1" applyFont="1"/>
    <xf numFmtId="4" fontId="17" fillId="0" borderId="0" xfId="2" applyNumberFormat="1" applyFont="1" applyBorder="1"/>
    <xf numFmtId="4" fontId="17" fillId="0" borderId="0" xfId="2" applyNumberFormat="1" applyFont="1" applyAlignment="1">
      <alignment vertical="center"/>
    </xf>
    <xf numFmtId="171" fontId="1" fillId="0" borderId="0" xfId="0" applyNumberFormat="1" applyFont="1" applyAlignment="1">
      <alignment vertical="center"/>
    </xf>
    <xf numFmtId="0" fontId="8" fillId="0" borderId="23" xfId="1" applyFont="1" applyBorder="1" applyAlignment="1">
      <alignment horizontal="center"/>
    </xf>
    <xf numFmtId="0" fontId="20" fillId="0" borderId="0" xfId="2" applyFont="1" applyAlignment="1">
      <alignment horizontal="right"/>
    </xf>
    <xf numFmtId="4" fontId="21" fillId="0" borderId="0" xfId="2" applyNumberFormat="1" applyFont="1" applyFill="1" applyAlignment="1">
      <alignment vertical="center"/>
    </xf>
    <xf numFmtId="0" fontId="21" fillId="0" borderId="0" xfId="2" applyFont="1" applyAlignment="1">
      <alignment vertical="center"/>
    </xf>
    <xf numFmtId="0" fontId="21" fillId="0" borderId="0" xfId="2" applyFont="1" applyAlignment="1">
      <alignment horizontal="center" vertical="center"/>
    </xf>
    <xf numFmtId="4" fontId="22" fillId="0" borderId="0" xfId="2" applyNumberFormat="1" applyFont="1" applyAlignment="1">
      <alignment horizontal="right"/>
    </xf>
    <xf numFmtId="4" fontId="21" fillId="0" borderId="0" xfId="2" applyNumberFormat="1" applyFont="1" applyAlignment="1">
      <alignment vertical="center"/>
    </xf>
    <xf numFmtId="4" fontId="20" fillId="0" borderId="0" xfId="2" applyNumberFormat="1" applyFont="1" applyAlignment="1">
      <alignment horizontal="right"/>
    </xf>
    <xf numFmtId="0" fontId="23" fillId="0" borderId="0" xfId="2" applyFont="1"/>
    <xf numFmtId="4" fontId="24" fillId="0" borderId="0" xfId="2" applyNumberFormat="1" applyFont="1" applyAlignment="1">
      <alignment vertical="center"/>
    </xf>
    <xf numFmtId="165" fontId="22" fillId="0" borderId="0" xfId="2" applyNumberFormat="1" applyFont="1" applyAlignment="1">
      <alignment horizontal="right"/>
    </xf>
    <xf numFmtId="165" fontId="20" fillId="0" borderId="0" xfId="2" applyNumberFormat="1" applyFont="1" applyAlignment="1">
      <alignment horizontal="right"/>
    </xf>
    <xf numFmtId="165" fontId="21" fillId="0" borderId="0" xfId="2" applyNumberFormat="1" applyFont="1" applyAlignment="1">
      <alignment horizontal="center" vertical="center"/>
    </xf>
    <xf numFmtId="166" fontId="24" fillId="0" borderId="0" xfId="2" applyNumberFormat="1" applyFont="1" applyAlignment="1">
      <alignment vertical="center"/>
    </xf>
    <xf numFmtId="0" fontId="20" fillId="0" borderId="0" xfId="2" applyFont="1"/>
    <xf numFmtId="4" fontId="24" fillId="0" borderId="0" xfId="2" applyNumberFormat="1" applyFont="1" applyFill="1" applyBorder="1" applyAlignment="1">
      <alignment vertical="center"/>
    </xf>
    <xf numFmtId="4" fontId="22" fillId="0" borderId="0" xfId="2" applyNumberFormat="1" applyFont="1" applyFill="1" applyBorder="1" applyAlignment="1">
      <alignment vertical="center"/>
    </xf>
    <xf numFmtId="0" fontId="20" fillId="0" borderId="0" xfId="2" applyFont="1" applyBorder="1" applyAlignment="1">
      <alignment horizontal="right"/>
    </xf>
    <xf numFmtId="4" fontId="22" fillId="0" borderId="0" xfId="2" applyNumberFormat="1" applyFont="1" applyBorder="1" applyAlignment="1">
      <alignment horizontal="right"/>
    </xf>
    <xf numFmtId="4" fontId="21" fillId="0" borderId="0" xfId="2" applyNumberFormat="1" applyFont="1" applyAlignment="1">
      <alignment horizontal="center" vertical="center"/>
    </xf>
    <xf numFmtId="0" fontId="7" fillId="4" borderId="18" xfId="2" applyFont="1" applyFill="1" applyBorder="1" applyAlignment="1">
      <alignment vertical="center"/>
    </xf>
    <xf numFmtId="0" fontId="7" fillId="0" borderId="18" xfId="2" applyFont="1" applyFill="1" applyBorder="1" applyAlignment="1">
      <alignment vertical="center"/>
    </xf>
    <xf numFmtId="165" fontId="7" fillId="0" borderId="19" xfId="2" applyNumberFormat="1" applyFont="1" applyFill="1" applyBorder="1" applyAlignment="1">
      <alignment vertical="center"/>
    </xf>
    <xf numFmtId="10" fontId="11" fillId="0" borderId="18" xfId="2" applyNumberFormat="1" applyFont="1" applyFill="1" applyBorder="1" applyAlignment="1">
      <alignment horizontal="center" vertical="center"/>
    </xf>
    <xf numFmtId="10" fontId="7" fillId="0" borderId="19" xfId="2" applyNumberFormat="1" applyFont="1" applyFill="1" applyBorder="1" applyAlignment="1">
      <alignment horizontal="right" vertical="center"/>
    </xf>
    <xf numFmtId="167" fontId="7" fillId="0" borderId="18" xfId="2" applyNumberFormat="1" applyFont="1" applyBorder="1" applyAlignment="1">
      <alignment vertical="center"/>
    </xf>
    <xf numFmtId="4" fontId="7" fillId="0" borderId="19" xfId="2" applyNumberFormat="1" applyFont="1" applyFill="1" applyBorder="1" applyAlignment="1">
      <alignment horizontal="right" vertical="center"/>
    </xf>
    <xf numFmtId="0" fontId="7" fillId="6" borderId="18" xfId="2" applyFont="1" applyFill="1" applyBorder="1" applyAlignment="1">
      <alignment vertical="center"/>
    </xf>
    <xf numFmtId="167" fontId="7" fillId="4" borderId="18" xfId="2" applyNumberFormat="1" applyFont="1" applyFill="1" applyBorder="1" applyAlignment="1">
      <alignment vertical="center"/>
    </xf>
    <xf numFmtId="167" fontId="7" fillId="6" borderId="18" xfId="2" applyNumberFormat="1" applyFont="1" applyFill="1" applyBorder="1" applyAlignment="1">
      <alignment vertical="center"/>
    </xf>
    <xf numFmtId="0" fontId="7" fillId="7" borderId="18" xfId="2" applyFont="1" applyFill="1" applyBorder="1" applyAlignment="1">
      <alignment vertical="center"/>
    </xf>
    <xf numFmtId="167" fontId="7" fillId="0" borderId="19" xfId="2" applyNumberFormat="1" applyFont="1" applyFill="1" applyBorder="1" applyAlignment="1">
      <alignment horizontal="right" vertical="center"/>
    </xf>
    <xf numFmtId="10" fontId="7" fillId="3" borderId="22" xfId="2" applyNumberFormat="1" applyFont="1" applyFill="1" applyBorder="1" applyAlignment="1">
      <alignment horizontal="right" vertical="center"/>
    </xf>
    <xf numFmtId="0" fontId="1" fillId="0" borderId="25" xfId="0" applyFont="1" applyBorder="1" applyAlignment="1">
      <alignment horizontal="center" vertical="center"/>
    </xf>
    <xf numFmtId="0" fontId="1" fillId="0" borderId="25" xfId="0" applyFont="1" applyBorder="1" applyAlignment="1">
      <alignment horizontal="justify" vertical="center" wrapText="1"/>
    </xf>
    <xf numFmtId="0" fontId="1" fillId="0" borderId="25" xfId="0" applyFont="1" applyFill="1" applyBorder="1" applyAlignment="1">
      <alignment horizontal="center" vertical="center"/>
    </xf>
    <xf numFmtId="0" fontId="2" fillId="0" borderId="25" xfId="0" applyFont="1" applyBorder="1" applyAlignment="1">
      <alignment horizontal="center" vertical="center"/>
    </xf>
    <xf numFmtId="0" fontId="1" fillId="0" borderId="25" xfId="0" applyFont="1" applyBorder="1" applyAlignment="1">
      <alignment vertical="center"/>
    </xf>
    <xf numFmtId="4" fontId="1" fillId="0" borderId="25" xfId="0" applyNumberFormat="1" applyFont="1" applyBorder="1" applyAlignment="1">
      <alignment vertical="center"/>
    </xf>
    <xf numFmtId="0" fontId="0" fillId="0" borderId="25" xfId="0" applyBorder="1" applyAlignment="1">
      <alignment horizontal="center" vertical="center"/>
    </xf>
    <xf numFmtId="0" fontId="0" fillId="0" borderId="25" xfId="0" applyBorder="1" applyAlignment="1">
      <alignment horizontal="justify" vertical="center" wrapText="1"/>
    </xf>
    <xf numFmtId="4" fontId="0" fillId="0" borderId="25" xfId="0" applyNumberFormat="1" applyBorder="1" applyAlignment="1">
      <alignment vertical="center"/>
    </xf>
    <xf numFmtId="10" fontId="0" fillId="0" borderId="25" xfId="0" applyNumberFormat="1" applyBorder="1" applyAlignment="1">
      <alignment vertical="center"/>
    </xf>
    <xf numFmtId="0" fontId="0" fillId="0" borderId="25" xfId="0" applyFont="1" applyBorder="1" applyAlignment="1">
      <alignment horizontal="justify" vertical="center" wrapText="1"/>
    </xf>
    <xf numFmtId="4" fontId="0" fillId="8" borderId="25" xfId="0" applyNumberFormat="1" applyFill="1" applyBorder="1" applyAlignment="1">
      <alignment vertical="center"/>
    </xf>
    <xf numFmtId="0" fontId="27" fillId="0" borderId="0" xfId="3" applyFont="1" applyAlignment="1" applyProtection="1">
      <alignment vertical="center"/>
    </xf>
    <xf numFmtId="0" fontId="27" fillId="0" borderId="0" xfId="3" applyFont="1" applyBorder="1" applyAlignment="1" applyProtection="1">
      <alignment horizontal="left" vertical="center"/>
    </xf>
    <xf numFmtId="0" fontId="27" fillId="0" borderId="0" xfId="3" applyFont="1" applyBorder="1" applyAlignment="1" applyProtection="1">
      <alignment vertical="center"/>
    </xf>
    <xf numFmtId="4" fontId="27" fillId="0" borderId="0" xfId="3" applyNumberFormat="1" applyFont="1" applyAlignment="1" applyProtection="1">
      <alignment vertical="center"/>
    </xf>
    <xf numFmtId="0" fontId="27" fillId="0" borderId="0" xfId="3" applyFont="1" applyAlignment="1" applyProtection="1">
      <alignment horizontal="center" vertical="center"/>
    </xf>
    <xf numFmtId="0" fontId="28" fillId="5" borderId="26" xfId="3" applyFont="1" applyFill="1" applyBorder="1" applyAlignment="1" applyProtection="1">
      <alignment vertical="center"/>
    </xf>
    <xf numFmtId="0" fontId="28" fillId="5" borderId="27" xfId="3" applyFont="1" applyFill="1" applyBorder="1" applyAlignment="1" applyProtection="1">
      <alignment vertical="center"/>
    </xf>
    <xf numFmtId="0" fontId="28" fillId="5" borderId="27" xfId="3" applyFont="1" applyFill="1" applyBorder="1" applyAlignment="1" applyProtection="1">
      <alignment horizontal="left" vertical="center"/>
    </xf>
    <xf numFmtId="0" fontId="28" fillId="5" borderId="28" xfId="3" applyFont="1" applyFill="1" applyBorder="1" applyAlignment="1" applyProtection="1">
      <alignment horizontal="left" vertical="center"/>
    </xf>
    <xf numFmtId="4" fontId="27" fillId="0" borderId="0" xfId="3" applyNumberFormat="1" applyFont="1" applyBorder="1" applyAlignment="1" applyProtection="1">
      <alignment vertical="center"/>
    </xf>
    <xf numFmtId="0" fontId="28" fillId="5" borderId="29" xfId="3" applyFont="1" applyFill="1" applyBorder="1" applyAlignment="1" applyProtection="1">
      <alignment vertical="center"/>
    </xf>
    <xf numFmtId="0" fontId="28" fillId="5" borderId="0" xfId="3" applyFont="1" applyFill="1" applyBorder="1" applyAlignment="1" applyProtection="1">
      <alignment vertical="center"/>
    </xf>
    <xf numFmtId="0" fontId="31" fillId="5" borderId="0" xfId="3" applyFont="1" applyFill="1" applyBorder="1" applyAlignment="1" applyProtection="1">
      <alignment vertical="center"/>
    </xf>
    <xf numFmtId="0" fontId="31" fillId="5" borderId="33" xfId="3" applyFont="1" applyFill="1" applyBorder="1" applyAlignment="1" applyProtection="1">
      <alignment vertical="center"/>
    </xf>
    <xf numFmtId="0" fontId="28" fillId="5" borderId="33" xfId="3" applyFont="1" applyFill="1" applyBorder="1" applyAlignment="1" applyProtection="1">
      <alignment vertical="center"/>
    </xf>
    <xf numFmtId="0" fontId="27" fillId="0" borderId="0" xfId="3" applyFont="1" applyFill="1" applyBorder="1" applyAlignment="1" applyProtection="1">
      <alignment vertical="center"/>
    </xf>
    <xf numFmtId="0" fontId="32" fillId="9" borderId="0" xfId="3" applyFont="1" applyFill="1" applyBorder="1" applyAlignment="1" applyProtection="1">
      <alignment horizontal="left" vertical="center"/>
    </xf>
    <xf numFmtId="4" fontId="27" fillId="0" borderId="0" xfId="3" applyNumberFormat="1" applyFont="1" applyFill="1" applyBorder="1" applyAlignment="1" applyProtection="1">
      <alignment vertical="center"/>
    </xf>
    <xf numFmtId="0" fontId="27" fillId="0" borderId="0" xfId="3" applyFont="1" applyFill="1" applyBorder="1" applyAlignment="1" applyProtection="1">
      <alignment horizontal="center" vertical="center"/>
    </xf>
    <xf numFmtId="0" fontId="31" fillId="0" borderId="29" xfId="3" applyFont="1" applyFill="1" applyBorder="1" applyAlignment="1" applyProtection="1">
      <alignment horizontal="left" vertical="center"/>
    </xf>
    <xf numFmtId="0" fontId="31" fillId="0" borderId="0" xfId="3" applyFont="1" applyFill="1" applyBorder="1" applyAlignment="1" applyProtection="1">
      <alignment horizontal="left" vertical="center"/>
    </xf>
    <xf numFmtId="0" fontId="28" fillId="0" borderId="0" xfId="3" applyFont="1" applyFill="1" applyBorder="1" applyAlignment="1" applyProtection="1">
      <alignment horizontal="centerContinuous" vertical="center"/>
    </xf>
    <xf numFmtId="0" fontId="28" fillId="0" borderId="0" xfId="3" applyFont="1" applyFill="1" applyBorder="1" applyAlignment="1" applyProtection="1">
      <alignment vertical="center"/>
    </xf>
    <xf numFmtId="0" fontId="28" fillId="0" borderId="0" xfId="3" applyFont="1" applyBorder="1" applyAlignment="1" applyProtection="1">
      <alignment vertical="center"/>
    </xf>
    <xf numFmtId="0" fontId="28" fillId="0" borderId="33" xfId="3" applyFont="1" applyBorder="1" applyAlignment="1" applyProtection="1">
      <alignment vertical="center"/>
    </xf>
    <xf numFmtId="0" fontId="28" fillId="0" borderId="29" xfId="3" applyFont="1" applyBorder="1" applyAlignment="1" applyProtection="1">
      <alignment horizontal="left" vertical="center"/>
    </xf>
    <xf numFmtId="0" fontId="28" fillId="0" borderId="0" xfId="3" applyFont="1" applyBorder="1" applyAlignment="1" applyProtection="1">
      <alignment horizontal="left" vertical="center"/>
    </xf>
    <xf numFmtId="0" fontId="28" fillId="0" borderId="4" xfId="3" applyFont="1" applyBorder="1" applyAlignment="1" applyProtection="1">
      <alignment horizontal="left" vertical="center"/>
    </xf>
    <xf numFmtId="0" fontId="27" fillId="0" borderId="0" xfId="3" applyFont="1" applyBorder="1" applyAlignment="1" applyProtection="1">
      <alignment horizontal="center" vertical="center"/>
    </xf>
    <xf numFmtId="0" fontId="33" fillId="0" borderId="0" xfId="3" applyFont="1" applyAlignment="1" applyProtection="1">
      <alignment vertical="center"/>
    </xf>
    <xf numFmtId="4" fontId="33" fillId="0" borderId="0" xfId="3" applyNumberFormat="1" applyFont="1" applyBorder="1" applyAlignment="1" applyProtection="1">
      <alignment vertical="center"/>
    </xf>
    <xf numFmtId="0" fontId="33" fillId="0" borderId="0" xfId="3" applyFont="1" applyAlignment="1" applyProtection="1">
      <alignment horizontal="center" vertical="center"/>
    </xf>
    <xf numFmtId="0" fontId="28" fillId="0" borderId="0" xfId="3" applyFont="1" applyBorder="1" applyAlignment="1" applyProtection="1">
      <alignment horizontal="centerContinuous" vertical="center"/>
    </xf>
    <xf numFmtId="0" fontId="28" fillId="10" borderId="27" xfId="3" applyFont="1" applyFill="1" applyBorder="1" applyAlignment="1" applyProtection="1">
      <alignment vertical="center"/>
    </xf>
    <xf numFmtId="0" fontId="28" fillId="10" borderId="31" xfId="3" applyFont="1" applyFill="1" applyBorder="1" applyAlignment="1" applyProtection="1">
      <alignment vertical="center"/>
    </xf>
    <xf numFmtId="0" fontId="35" fillId="0" borderId="0" xfId="3" applyFont="1" applyBorder="1" applyAlignment="1" applyProtection="1">
      <alignment horizontal="center" vertical="center"/>
    </xf>
    <xf numFmtId="0" fontId="31" fillId="0" borderId="34" xfId="3" applyFont="1" applyFill="1" applyBorder="1" applyAlignment="1" applyProtection="1">
      <alignment horizontal="center" vertical="center"/>
    </xf>
    <xf numFmtId="0" fontId="28" fillId="0" borderId="37" xfId="3" applyFont="1" applyBorder="1" applyAlignment="1" applyProtection="1">
      <alignment horizontal="left" vertical="center"/>
    </xf>
    <xf numFmtId="0" fontId="28" fillId="0" borderId="35" xfId="3" applyFont="1" applyBorder="1" applyAlignment="1" applyProtection="1">
      <alignment horizontal="left" vertical="center"/>
    </xf>
    <xf numFmtId="0" fontId="28" fillId="0" borderId="36" xfId="3" applyFont="1" applyBorder="1" applyAlignment="1" applyProtection="1">
      <alignment horizontal="left" vertical="center"/>
    </xf>
    <xf numFmtId="10" fontId="28" fillId="0" borderId="37" xfId="3" applyNumberFormat="1" applyFont="1" applyBorder="1" applyAlignment="1" applyProtection="1">
      <alignment vertical="center"/>
    </xf>
    <xf numFmtId="0" fontId="28" fillId="0" borderId="35" xfId="3" applyFont="1" applyBorder="1" applyAlignment="1" applyProtection="1">
      <alignment horizontal="center" vertical="center"/>
    </xf>
    <xf numFmtId="0" fontId="28" fillId="0" borderId="37" xfId="3" applyFont="1" applyBorder="1" applyAlignment="1" applyProtection="1">
      <alignment vertical="center"/>
    </xf>
    <xf numFmtId="0" fontId="28" fillId="0" borderId="35" xfId="3" applyFont="1" applyBorder="1" applyAlignment="1" applyProtection="1">
      <alignment vertical="center"/>
    </xf>
    <xf numFmtId="0" fontId="28" fillId="0" borderId="36" xfId="3" applyFont="1" applyBorder="1" applyAlignment="1" applyProtection="1">
      <alignment vertical="center"/>
    </xf>
    <xf numFmtId="0" fontId="28" fillId="0" borderId="47" xfId="3" applyFont="1" applyBorder="1" applyAlignment="1" applyProtection="1">
      <alignment horizontal="left" vertical="center"/>
    </xf>
    <xf numFmtId="10" fontId="28" fillId="0" borderId="48" xfId="3" applyNumberFormat="1" applyFont="1" applyBorder="1" applyAlignment="1" applyProtection="1">
      <alignment vertical="center"/>
    </xf>
    <xf numFmtId="0" fontId="28" fillId="0" borderId="49" xfId="3" applyFont="1" applyBorder="1" applyAlignment="1" applyProtection="1">
      <alignment horizontal="center" vertical="center"/>
    </xf>
    <xf numFmtId="0" fontId="36" fillId="0" borderId="0" xfId="5"/>
    <xf numFmtId="0" fontId="28" fillId="0" borderId="25" xfId="3" applyFont="1" applyBorder="1" applyAlignment="1" applyProtection="1">
      <alignment horizontal="left" vertical="center"/>
    </xf>
    <xf numFmtId="0" fontId="28" fillId="0" borderId="48" xfId="3" applyFont="1" applyBorder="1" applyAlignment="1" applyProtection="1">
      <alignment horizontal="left" vertical="center"/>
    </xf>
    <xf numFmtId="0" fontId="35" fillId="0" borderId="52" xfId="3" applyFont="1" applyFill="1" applyBorder="1" applyAlignment="1" applyProtection="1">
      <alignment horizontal="center" vertical="center"/>
    </xf>
    <xf numFmtId="0" fontId="37" fillId="0" borderId="48" xfId="3" applyFont="1" applyBorder="1" applyAlignment="1" applyProtection="1">
      <alignment horizontal="left" vertical="center"/>
    </xf>
    <xf numFmtId="10" fontId="37" fillId="0" borderId="48" xfId="3" applyNumberFormat="1" applyFont="1" applyBorder="1" applyAlignment="1" applyProtection="1">
      <alignment vertical="center"/>
    </xf>
    <xf numFmtId="0" fontId="37" fillId="0" borderId="49" xfId="3" applyFont="1" applyBorder="1" applyAlignment="1" applyProtection="1">
      <alignment horizontal="center" vertical="center"/>
    </xf>
    <xf numFmtId="0" fontId="37" fillId="0" borderId="25" xfId="3" applyFont="1" applyBorder="1" applyAlignment="1" applyProtection="1">
      <alignment horizontal="left" vertical="center"/>
    </xf>
    <xf numFmtId="0" fontId="38" fillId="0" borderId="0" xfId="3" applyFont="1" applyBorder="1" applyAlignment="1" applyProtection="1">
      <alignment horizontal="center" vertical="center"/>
    </xf>
    <xf numFmtId="0" fontId="35" fillId="0" borderId="25" xfId="3" applyFont="1" applyFill="1" applyBorder="1" applyAlignment="1" applyProtection="1">
      <alignment vertical="center"/>
    </xf>
    <xf numFmtId="0" fontId="35" fillId="0" borderId="48" xfId="3" applyFont="1" applyFill="1" applyBorder="1" applyAlignment="1" applyProtection="1">
      <alignment vertical="center"/>
    </xf>
    <xf numFmtId="0" fontId="35" fillId="0" borderId="53" xfId="3" applyFont="1" applyFill="1" applyBorder="1" applyAlignment="1" applyProtection="1">
      <alignment horizontal="center" vertical="center"/>
    </xf>
    <xf numFmtId="0" fontId="5" fillId="0" borderId="0" xfId="3"/>
    <xf numFmtId="0" fontId="39" fillId="0" borderId="0" xfId="3" applyFont="1" applyBorder="1" applyAlignment="1" applyProtection="1">
      <alignment horizontal="left" vertical="center"/>
    </xf>
    <xf numFmtId="0" fontId="5" fillId="0" borderId="0" xfId="3" applyAlignment="1" applyProtection="1">
      <alignment vertical="center"/>
    </xf>
    <xf numFmtId="0" fontId="38" fillId="0" borderId="0" xfId="3" applyFont="1" applyFill="1" applyBorder="1" applyAlignment="1" applyProtection="1">
      <alignment horizontal="center" vertical="center"/>
      <protection locked="0"/>
    </xf>
    <xf numFmtId="49" fontId="5" fillId="0" borderId="0" xfId="3" applyNumberFormat="1" applyFont="1" applyFill="1" applyBorder="1" applyAlignment="1" applyProtection="1">
      <alignment vertical="center"/>
      <protection locked="0"/>
    </xf>
    <xf numFmtId="0" fontId="38" fillId="0" borderId="0" xfId="3" applyFont="1" applyFill="1" applyBorder="1" applyAlignment="1" applyProtection="1">
      <alignment vertical="center"/>
      <protection locked="0"/>
    </xf>
    <xf numFmtId="49" fontId="35" fillId="0" borderId="0" xfId="3" applyNumberFormat="1" applyFont="1" applyBorder="1" applyAlignment="1">
      <alignment horizontal="center" vertical="center" wrapText="1"/>
    </xf>
    <xf numFmtId="0" fontId="5" fillId="0" borderId="0" xfId="3" applyFont="1" applyFill="1" applyBorder="1" applyAlignment="1" applyProtection="1">
      <alignment vertical="center" wrapText="1"/>
      <protection locked="0"/>
    </xf>
    <xf numFmtId="49" fontId="38" fillId="0" borderId="0" xfId="3" applyNumberFormat="1" applyFont="1" applyBorder="1" applyAlignment="1">
      <alignment horizontal="center" vertical="center" wrapText="1"/>
    </xf>
    <xf numFmtId="0" fontId="5" fillId="0" borderId="0" xfId="3" applyFont="1" applyFill="1" applyBorder="1" applyAlignment="1" applyProtection="1">
      <alignment vertical="center"/>
      <protection locked="0"/>
    </xf>
    <xf numFmtId="172" fontId="27" fillId="0" borderId="0" xfId="3" applyNumberFormat="1" applyFont="1" applyFill="1" applyBorder="1" applyAlignment="1" applyProtection="1">
      <alignment vertical="center"/>
    </xf>
    <xf numFmtId="49" fontId="5" fillId="0" borderId="0" xfId="3" applyNumberFormat="1" applyFont="1" applyFill="1" applyBorder="1" applyAlignment="1" applyProtection="1">
      <alignment horizontal="center" vertical="center"/>
      <protection locked="0"/>
    </xf>
    <xf numFmtId="49" fontId="5" fillId="0" borderId="0" xfId="3" applyNumberFormat="1" applyFont="1" applyFill="1" applyBorder="1" applyAlignment="1" applyProtection="1">
      <alignment horizontal="center" vertical="center" wrapText="1"/>
      <protection locked="0"/>
    </xf>
    <xf numFmtId="0" fontId="5" fillId="0" borderId="0" xfId="3" applyFont="1" applyFill="1" applyBorder="1" applyAlignment="1" applyProtection="1">
      <alignment horizontal="center" vertical="center"/>
      <protection locked="0"/>
    </xf>
    <xf numFmtId="4" fontId="5" fillId="0" borderId="0" xfId="3" applyNumberFormat="1" applyFont="1" applyFill="1" applyBorder="1" applyAlignment="1" applyProtection="1">
      <alignment horizontal="right" vertical="center"/>
      <protection locked="0"/>
    </xf>
    <xf numFmtId="49" fontId="27" fillId="0" borderId="0" xfId="3" applyNumberFormat="1" applyFont="1" applyFill="1" applyBorder="1" applyAlignment="1">
      <alignment horizontal="left" vertical="center" wrapText="1"/>
    </xf>
    <xf numFmtId="172" fontId="27" fillId="0" borderId="0" xfId="3" applyNumberFormat="1" applyFont="1" applyFill="1" applyBorder="1" applyAlignment="1">
      <alignment horizontal="left" vertical="center"/>
    </xf>
    <xf numFmtId="172" fontId="27" fillId="0" borderId="0" xfId="3" applyNumberFormat="1" applyFont="1" applyFill="1" applyBorder="1" applyAlignment="1">
      <alignment horizontal="left" vertical="center" wrapText="1"/>
    </xf>
    <xf numFmtId="4" fontId="41" fillId="0" borderId="0" xfId="3" applyNumberFormat="1" applyFont="1" applyFill="1" applyBorder="1" applyAlignment="1" applyProtection="1">
      <alignment vertical="center"/>
    </xf>
    <xf numFmtId="172" fontId="41" fillId="0" borderId="0" xfId="3" applyNumberFormat="1" applyFont="1" applyFill="1" applyBorder="1" applyAlignment="1" applyProtection="1">
      <alignment vertical="center"/>
    </xf>
    <xf numFmtId="49" fontId="27" fillId="0" borderId="0" xfId="3" applyNumberFormat="1" applyFont="1" applyFill="1" applyBorder="1" applyAlignment="1">
      <alignment horizontal="left" vertical="center"/>
    </xf>
    <xf numFmtId="0" fontId="41" fillId="0" borderId="0" xfId="3" applyFont="1" applyFill="1" applyBorder="1" applyAlignment="1" applyProtection="1">
      <alignment vertical="center"/>
    </xf>
    <xf numFmtId="172" fontId="5" fillId="0" borderId="0" xfId="6" applyFont="1" applyFill="1" applyBorder="1" applyAlignment="1" applyProtection="1">
      <alignment horizontal="right" vertical="center"/>
      <protection locked="0"/>
    </xf>
    <xf numFmtId="172" fontId="5" fillId="0" borderId="0" xfId="6" applyFont="1" applyFill="1" applyBorder="1" applyAlignment="1" applyProtection="1">
      <alignment horizontal="right" vertical="center" wrapText="1"/>
    </xf>
    <xf numFmtId="172" fontId="5" fillId="0" borderId="0" xfId="6" applyFont="1" applyFill="1" applyBorder="1" applyAlignment="1" applyProtection="1">
      <alignment horizontal="right" vertical="center"/>
    </xf>
    <xf numFmtId="172" fontId="38" fillId="0" borderId="0" xfId="6" applyFont="1" applyFill="1" applyBorder="1" applyAlignment="1" applyProtection="1">
      <alignment horizontal="right" vertical="center"/>
    </xf>
    <xf numFmtId="0" fontId="38" fillId="0" borderId="0" xfId="3" applyFont="1" applyFill="1" applyBorder="1" applyAlignment="1" applyProtection="1">
      <alignment horizontal="right" vertical="center" wrapText="1"/>
      <protection locked="0"/>
    </xf>
    <xf numFmtId="0" fontId="5" fillId="0" borderId="0" xfId="3" applyFont="1" applyFill="1" applyBorder="1" applyAlignment="1" applyProtection="1">
      <alignment horizontal="center" vertical="center" wrapText="1"/>
      <protection locked="0"/>
    </xf>
    <xf numFmtId="0" fontId="27" fillId="0" borderId="0" xfId="3" applyFont="1" applyFill="1" applyBorder="1" applyAlignment="1">
      <alignment horizontal="left" vertical="center" wrapText="1"/>
    </xf>
    <xf numFmtId="0" fontId="5" fillId="0" borderId="0" xfId="3" applyFont="1" applyFill="1" applyBorder="1" applyAlignment="1" applyProtection="1">
      <alignment vertical="center"/>
    </xf>
    <xf numFmtId="0" fontId="38" fillId="0" borderId="0" xfId="3" applyFont="1" applyFill="1" applyBorder="1" applyAlignment="1" applyProtection="1">
      <alignment horizontal="right" vertical="center"/>
    </xf>
    <xf numFmtId="0" fontId="37" fillId="0" borderId="0" xfId="3" applyFont="1" applyFill="1" applyBorder="1" applyAlignment="1" applyProtection="1">
      <alignment vertical="center"/>
    </xf>
    <xf numFmtId="0" fontId="37" fillId="0" borderId="0" xfId="3" applyFont="1" applyFill="1" applyBorder="1" applyAlignment="1" applyProtection="1">
      <alignment horizontal="left" wrapText="1"/>
    </xf>
    <xf numFmtId="0" fontId="5" fillId="0" borderId="0" xfId="3" applyFill="1" applyBorder="1" applyAlignment="1" applyProtection="1">
      <alignment vertical="center"/>
    </xf>
    <xf numFmtId="0" fontId="27" fillId="0" borderId="0" xfId="3" applyFont="1" applyFill="1" applyBorder="1" applyAlignment="1" applyProtection="1">
      <alignment horizontal="left" vertical="center"/>
    </xf>
    <xf numFmtId="0" fontId="5" fillId="0" borderId="0" xfId="3" applyFont="1" applyFill="1" applyBorder="1" applyAlignment="1" applyProtection="1">
      <alignment horizontal="left" vertical="center" wrapText="1"/>
      <protection locked="0"/>
    </xf>
    <xf numFmtId="0" fontId="38" fillId="0" borderId="0" xfId="3" applyFont="1" applyFill="1" applyBorder="1" applyAlignment="1" applyProtection="1">
      <alignment horizontal="left" vertical="center" wrapText="1"/>
      <protection locked="0"/>
    </xf>
    <xf numFmtId="0" fontId="27" fillId="0" borderId="0" xfId="3" applyFont="1" applyAlignment="1" applyProtection="1">
      <alignment horizontal="left" vertical="center"/>
    </xf>
    <xf numFmtId="0" fontId="1" fillId="0" borderId="25" xfId="0" applyFont="1" applyBorder="1" applyAlignment="1">
      <alignment horizontal="center" vertical="center"/>
    </xf>
    <xf numFmtId="0" fontId="2" fillId="0" borderId="25"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4" xfId="0" applyFont="1" applyBorder="1" applyAlignment="1">
      <alignment horizontal="center" vertical="center"/>
    </xf>
    <xf numFmtId="0" fontId="0" fillId="0" borderId="0" xfId="0" applyFont="1" applyBorder="1" applyAlignment="1">
      <alignment horizontal="center" vertical="center"/>
    </xf>
    <xf numFmtId="0" fontId="0" fillId="0" borderId="5" xfId="0" applyFont="1" applyBorder="1" applyAlignment="1">
      <alignment horizontal="center" vertical="center"/>
    </xf>
    <xf numFmtId="4" fontId="2" fillId="0" borderId="25" xfId="0" applyNumberFormat="1" applyFont="1" applyBorder="1" applyAlignment="1">
      <alignment horizontal="center" vertical="center"/>
    </xf>
    <xf numFmtId="0" fontId="3" fillId="0" borderId="25"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9" fillId="0" borderId="4" xfId="0" applyFont="1" applyBorder="1" applyAlignment="1">
      <alignment horizontal="center" vertical="center"/>
    </xf>
    <xf numFmtId="0" fontId="19" fillId="0" borderId="0" xfId="0" applyFont="1" applyBorder="1" applyAlignment="1">
      <alignment horizontal="center" vertical="center"/>
    </xf>
    <xf numFmtId="0" fontId="19" fillId="0" borderId="5" xfId="0" applyFont="1" applyBorder="1" applyAlignment="1">
      <alignment horizontal="center" vertical="center"/>
    </xf>
    <xf numFmtId="0" fontId="8" fillId="0" borderId="7" xfId="2" applyFont="1" applyFill="1" applyBorder="1" applyAlignment="1">
      <alignment horizontal="center" vertical="center"/>
    </xf>
    <xf numFmtId="0" fontId="8" fillId="0" borderId="8" xfId="2" applyFont="1" applyFill="1" applyBorder="1" applyAlignment="1">
      <alignment horizontal="center" vertical="center"/>
    </xf>
    <xf numFmtId="0" fontId="8" fillId="0" borderId="9" xfId="2" applyFont="1" applyFill="1" applyBorder="1" applyAlignment="1">
      <alignment horizontal="center" vertical="center"/>
    </xf>
    <xf numFmtId="0" fontId="8" fillId="0" borderId="11" xfId="2" applyFont="1" applyFill="1" applyBorder="1" applyAlignment="1">
      <alignment horizontal="center" vertical="center"/>
    </xf>
    <xf numFmtId="0" fontId="8" fillId="0" borderId="24" xfId="2" applyFont="1" applyFill="1" applyBorder="1" applyAlignment="1">
      <alignment horizontal="left" vertical="center"/>
    </xf>
    <xf numFmtId="1" fontId="9" fillId="0" borderId="17" xfId="2" applyNumberFormat="1" applyFont="1" applyFill="1" applyBorder="1" applyAlignment="1" applyProtection="1">
      <alignment horizontal="center" vertical="center"/>
    </xf>
    <xf numFmtId="1" fontId="9" fillId="0" borderId="18" xfId="2" applyNumberFormat="1" applyFont="1" applyFill="1" applyBorder="1" applyAlignment="1">
      <alignment horizontal="center" vertical="center" wrapText="1"/>
    </xf>
    <xf numFmtId="0" fontId="7" fillId="0" borderId="18" xfId="2" applyFont="1" applyFill="1" applyBorder="1" applyAlignment="1">
      <alignment horizontal="center" vertical="center"/>
    </xf>
    <xf numFmtId="1" fontId="9" fillId="0" borderId="15" xfId="2" applyNumberFormat="1" applyFont="1" applyFill="1" applyBorder="1" applyAlignment="1">
      <alignment horizontal="center" vertical="center" wrapText="1"/>
    </xf>
    <xf numFmtId="1" fontId="9" fillId="0" borderId="6" xfId="2" applyNumberFormat="1" applyFont="1" applyFill="1" applyBorder="1" applyAlignment="1">
      <alignment horizontal="center" vertical="center" wrapText="1"/>
    </xf>
    <xf numFmtId="1" fontId="9" fillId="0" borderId="8" xfId="2" applyNumberFormat="1" applyFont="1" applyFill="1" applyBorder="1" applyAlignment="1">
      <alignment horizontal="center" vertical="center" wrapText="1"/>
    </xf>
    <xf numFmtId="1" fontId="9" fillId="0" borderId="18" xfId="2" applyNumberFormat="1" applyFont="1" applyFill="1" applyBorder="1" applyAlignment="1" applyProtection="1">
      <alignment horizontal="center" vertical="center" wrapText="1"/>
    </xf>
    <xf numFmtId="167" fontId="9" fillId="0" borderId="17" xfId="2" applyNumberFormat="1" applyFont="1" applyBorder="1" applyAlignment="1">
      <alignment horizontal="center" vertical="center"/>
    </xf>
    <xf numFmtId="167" fontId="9" fillId="0" borderId="18" xfId="2" applyNumberFormat="1" applyFont="1" applyBorder="1" applyAlignment="1">
      <alignment horizontal="center" vertical="center"/>
    </xf>
    <xf numFmtId="4" fontId="10" fillId="3" borderId="18" xfId="2" applyNumberFormat="1" applyFont="1" applyFill="1" applyBorder="1" applyAlignment="1">
      <alignment horizontal="center" vertical="center"/>
    </xf>
    <xf numFmtId="0" fontId="9" fillId="0" borderId="20" xfId="2" applyFont="1" applyFill="1" applyBorder="1" applyAlignment="1">
      <alignment horizontal="center" vertical="center"/>
    </xf>
    <xf numFmtId="0" fontId="9" fillId="0" borderId="21" xfId="2" applyFont="1" applyFill="1" applyBorder="1" applyAlignment="1">
      <alignment horizontal="center" vertical="center"/>
    </xf>
    <xf numFmtId="167" fontId="9" fillId="0" borderId="17" xfId="2" applyNumberFormat="1" applyFont="1" applyFill="1" applyBorder="1" applyAlignment="1">
      <alignment horizontal="center" vertical="center"/>
    </xf>
    <xf numFmtId="167" fontId="9" fillId="0" borderId="18" xfId="2" applyNumberFormat="1" applyFont="1" applyFill="1" applyBorder="1" applyAlignment="1">
      <alignment horizontal="center" vertical="center"/>
    </xf>
    <xf numFmtId="172" fontId="5" fillId="0" borderId="0" xfId="6" applyFont="1" applyFill="1" applyBorder="1" applyAlignment="1" applyProtection="1">
      <alignment horizontal="right" vertical="center"/>
    </xf>
    <xf numFmtId="172" fontId="38" fillId="0" borderId="0" xfId="6" applyFont="1" applyFill="1" applyBorder="1" applyAlignment="1" applyProtection="1">
      <alignment horizontal="right" vertical="center"/>
    </xf>
    <xf numFmtId="49" fontId="5" fillId="0" borderId="0" xfId="3" applyNumberFormat="1" applyFont="1" applyFill="1" applyBorder="1" applyAlignment="1" applyProtection="1">
      <alignment horizontal="center" vertical="center"/>
      <protection locked="0"/>
    </xf>
    <xf numFmtId="0" fontId="5" fillId="0" borderId="0" xfId="3" applyFont="1" applyFill="1" applyBorder="1" applyAlignment="1" applyProtection="1">
      <alignment horizontal="center" vertical="center"/>
      <protection locked="0"/>
    </xf>
    <xf numFmtId="4" fontId="5" fillId="0" borderId="0" xfId="3" applyNumberFormat="1" applyFont="1" applyFill="1" applyBorder="1" applyAlignment="1" applyProtection="1">
      <alignment horizontal="right" vertical="center"/>
      <protection locked="0"/>
    </xf>
    <xf numFmtId="172" fontId="5" fillId="0" borderId="0" xfId="6" applyFont="1" applyFill="1" applyBorder="1" applyAlignment="1" applyProtection="1">
      <alignment horizontal="right" vertical="center"/>
      <protection locked="0"/>
    </xf>
    <xf numFmtId="172" fontId="5" fillId="0" borderId="0" xfId="6" applyFont="1" applyFill="1" applyBorder="1" applyAlignment="1" applyProtection="1">
      <alignment horizontal="right" vertical="center" wrapText="1"/>
    </xf>
    <xf numFmtId="0" fontId="5" fillId="0" borderId="0" xfId="3" applyFont="1" applyFill="1" applyBorder="1" applyAlignment="1" applyProtection="1">
      <alignment horizontal="center" vertical="center" wrapText="1"/>
      <protection locked="0"/>
    </xf>
    <xf numFmtId="0" fontId="40" fillId="0" borderId="0" xfId="3" applyFont="1" applyFill="1" applyBorder="1" applyAlignment="1">
      <alignment horizontal="left" vertical="center" wrapText="1"/>
    </xf>
    <xf numFmtId="0" fontId="38" fillId="0" borderId="0" xfId="3" applyFont="1" applyFill="1" applyBorder="1" applyAlignment="1">
      <alignment horizontal="left" vertical="center" wrapText="1"/>
    </xf>
    <xf numFmtId="0" fontId="38" fillId="0" borderId="0" xfId="3" applyFont="1" applyFill="1" applyBorder="1" applyAlignment="1" applyProtection="1">
      <alignment horizontal="right" vertical="center" wrapText="1"/>
      <protection locked="0"/>
    </xf>
    <xf numFmtId="0" fontId="27" fillId="0" borderId="0" xfId="3" applyFont="1" applyFill="1" applyBorder="1" applyAlignment="1">
      <alignment horizontal="left" vertical="center" wrapText="1"/>
    </xf>
    <xf numFmtId="0" fontId="5" fillId="0" borderId="0" xfId="3" applyFill="1" applyBorder="1" applyAlignment="1">
      <alignment horizontal="left" vertical="center" wrapText="1"/>
    </xf>
    <xf numFmtId="0" fontId="38" fillId="0" borderId="0" xfId="3" applyFont="1" applyFill="1" applyBorder="1" applyAlignment="1">
      <alignment horizontal="right" wrapText="1"/>
    </xf>
    <xf numFmtId="49" fontId="5" fillId="0" borderId="0" xfId="3" applyNumberFormat="1" applyFont="1" applyFill="1" applyBorder="1" applyAlignment="1" applyProtection="1">
      <alignment horizontal="center" vertical="center" wrapText="1"/>
      <protection locked="0"/>
    </xf>
    <xf numFmtId="0" fontId="5" fillId="0" borderId="0" xfId="3" applyFont="1" applyFill="1" applyBorder="1" applyAlignment="1" applyProtection="1">
      <alignment horizontal="left" vertical="center" wrapText="1"/>
      <protection locked="0"/>
    </xf>
    <xf numFmtId="0" fontId="5" fillId="0" borderId="0" xfId="3" applyFont="1" applyFill="1" applyBorder="1" applyAlignment="1">
      <alignment wrapText="1"/>
    </xf>
    <xf numFmtId="0" fontId="5" fillId="0" borderId="0" xfId="3" applyFont="1" applyFill="1" applyBorder="1" applyAlignment="1">
      <alignment horizontal="center" vertical="center" wrapText="1"/>
    </xf>
    <xf numFmtId="4" fontId="5" fillId="0" borderId="0" xfId="3" applyNumberFormat="1" applyFont="1" applyFill="1" applyBorder="1" applyAlignment="1" applyProtection="1">
      <alignment horizontal="right" vertical="center" wrapText="1"/>
      <protection locked="0"/>
    </xf>
    <xf numFmtId="4" fontId="5" fillId="0" borderId="0" xfId="3" applyNumberFormat="1" applyFont="1" applyFill="1" applyBorder="1" applyAlignment="1">
      <alignment horizontal="right" vertical="center" wrapText="1"/>
    </xf>
    <xf numFmtId="172" fontId="5" fillId="0" borderId="0" xfId="6" applyFont="1" applyFill="1" applyBorder="1" applyAlignment="1" applyProtection="1">
      <alignment horizontal="right" vertical="center" wrapText="1"/>
      <protection locked="0"/>
    </xf>
    <xf numFmtId="0" fontId="5" fillId="0" borderId="0" xfId="3" applyFont="1" applyFill="1" applyBorder="1" applyAlignment="1">
      <alignment horizontal="right" vertical="center" wrapText="1"/>
    </xf>
    <xf numFmtId="0" fontId="5" fillId="0" borderId="0" xfId="3" applyFont="1" applyFill="1" applyBorder="1" applyAlignment="1" applyProtection="1">
      <alignment horizontal="left" vertical="center"/>
      <protection locked="0"/>
    </xf>
    <xf numFmtId="0" fontId="5" fillId="0" borderId="0" xfId="3" applyFont="1" applyFill="1" applyBorder="1" applyAlignment="1" applyProtection="1">
      <alignment vertical="center"/>
      <protection locked="0"/>
    </xf>
    <xf numFmtId="49" fontId="38" fillId="0" borderId="0" xfId="3" applyNumberFormat="1" applyFont="1" applyFill="1" applyBorder="1" applyAlignment="1" applyProtection="1">
      <alignment horizontal="center" vertical="center"/>
      <protection locked="0"/>
    </xf>
    <xf numFmtId="49" fontId="38" fillId="0" borderId="0" xfId="3" applyNumberFormat="1" applyFont="1" applyBorder="1" applyAlignment="1">
      <alignment horizontal="center" vertical="center" wrapText="1"/>
    </xf>
    <xf numFmtId="0" fontId="38" fillId="0" borderId="0" xfId="3" applyFont="1" applyFill="1" applyBorder="1" applyAlignment="1">
      <alignment horizontal="center" wrapText="1"/>
    </xf>
    <xf numFmtId="0" fontId="38" fillId="0" borderId="0" xfId="3" applyFont="1" applyFill="1" applyBorder="1" applyAlignment="1" applyProtection="1">
      <alignment vertical="center"/>
      <protection locked="0"/>
    </xf>
    <xf numFmtId="172" fontId="37" fillId="0" borderId="0" xfId="6" applyFont="1" applyFill="1" applyBorder="1" applyAlignment="1" applyProtection="1">
      <alignment horizontal="right" vertical="center"/>
      <protection locked="0"/>
    </xf>
    <xf numFmtId="0" fontId="5" fillId="0" borderId="0" xfId="3" applyFont="1" applyFill="1" applyBorder="1" applyAlignment="1" applyProtection="1">
      <alignment vertical="center" wrapText="1"/>
      <protection locked="0"/>
    </xf>
    <xf numFmtId="0" fontId="37" fillId="0" borderId="4" xfId="3" applyFont="1" applyBorder="1" applyAlignment="1" applyProtection="1">
      <alignment horizontal="center" vertical="center" wrapText="1"/>
    </xf>
    <xf numFmtId="0" fontId="37" fillId="0" borderId="0" xfId="3" applyFont="1" applyBorder="1" applyAlignment="1" applyProtection="1">
      <alignment horizontal="center" vertical="center" wrapText="1"/>
    </xf>
    <xf numFmtId="0" fontId="37" fillId="0" borderId="33" xfId="3" applyFont="1" applyBorder="1" applyAlignment="1" applyProtection="1">
      <alignment horizontal="center" vertical="center" wrapText="1"/>
    </xf>
    <xf numFmtId="0" fontId="37" fillId="0" borderId="43" xfId="3" applyFont="1" applyBorder="1" applyAlignment="1" applyProtection="1">
      <alignment horizontal="center" vertical="center" wrapText="1"/>
    </xf>
    <xf numFmtId="0" fontId="37" fillId="0" borderId="31" xfId="3" applyFont="1" applyBorder="1" applyAlignment="1" applyProtection="1">
      <alignment horizontal="center" vertical="center" wrapText="1"/>
    </xf>
    <xf numFmtId="0" fontId="37" fillId="0" borderId="32" xfId="3" applyFont="1" applyBorder="1" applyAlignment="1" applyProtection="1">
      <alignment horizontal="center" vertical="center" wrapText="1"/>
    </xf>
    <xf numFmtId="0" fontId="37" fillId="0" borderId="46" xfId="3" applyFont="1" applyBorder="1" applyAlignment="1" applyProtection="1">
      <alignment horizontal="left" vertical="center"/>
    </xf>
    <xf numFmtId="0" fontId="37" fillId="0" borderId="54" xfId="3" applyFont="1" applyBorder="1" applyAlignment="1" applyProtection="1">
      <alignment horizontal="left" vertical="center"/>
    </xf>
    <xf numFmtId="0" fontId="37" fillId="0" borderId="55" xfId="3" applyFont="1" applyBorder="1" applyAlignment="1" applyProtection="1">
      <alignment horizontal="left" vertical="center"/>
    </xf>
    <xf numFmtId="10" fontId="37" fillId="5" borderId="43" xfId="4" applyNumberFormat="1" applyFont="1" applyFill="1" applyBorder="1" applyAlignment="1" applyProtection="1">
      <alignment horizontal="right" vertical="center"/>
      <protection locked="0"/>
    </xf>
    <xf numFmtId="10" fontId="37" fillId="5" borderId="44" xfId="4" applyNumberFormat="1" applyFont="1" applyFill="1" applyBorder="1" applyAlignment="1" applyProtection="1">
      <alignment horizontal="right" vertical="center"/>
      <protection locked="0"/>
    </xf>
    <xf numFmtId="0" fontId="39" fillId="0" borderId="27" xfId="3" applyFont="1" applyBorder="1" applyAlignment="1" applyProtection="1">
      <alignment horizontal="left" vertical="center"/>
    </xf>
    <xf numFmtId="0" fontId="39" fillId="0" borderId="0" xfId="3" applyFont="1" applyBorder="1" applyAlignment="1" applyProtection="1">
      <alignment horizontal="left" vertical="center"/>
    </xf>
    <xf numFmtId="10" fontId="37" fillId="5" borderId="37" xfId="4" applyNumberFormat="1" applyFont="1" applyFill="1" applyBorder="1" applyAlignment="1" applyProtection="1">
      <alignment horizontal="right" vertical="center"/>
      <protection locked="0"/>
    </xf>
    <xf numFmtId="10" fontId="37" fillId="5" borderId="36" xfId="4" applyNumberFormat="1" applyFont="1" applyFill="1" applyBorder="1" applyAlignment="1" applyProtection="1">
      <alignment horizontal="right" vertical="center"/>
      <protection locked="0"/>
    </xf>
    <xf numFmtId="0" fontId="37" fillId="0" borderId="48" xfId="3" applyFont="1" applyBorder="1" applyAlignment="1" applyProtection="1">
      <alignment horizontal="left" vertical="center"/>
    </xf>
    <xf numFmtId="0" fontId="37" fillId="0" borderId="49" xfId="3" applyFont="1" applyBorder="1" applyAlignment="1" applyProtection="1">
      <alignment horizontal="left" vertical="center"/>
    </xf>
    <xf numFmtId="0" fontId="37" fillId="0" borderId="50" xfId="3" applyFont="1" applyBorder="1" applyAlignment="1" applyProtection="1">
      <alignment horizontal="left" vertical="center"/>
    </xf>
    <xf numFmtId="10" fontId="37" fillId="0" borderId="49" xfId="3" applyNumberFormat="1" applyFont="1" applyBorder="1" applyAlignment="1" applyProtection="1">
      <alignment horizontal="center" vertical="center"/>
    </xf>
    <xf numFmtId="10" fontId="37" fillId="0" borderId="50" xfId="3" applyNumberFormat="1" applyFont="1" applyBorder="1" applyAlignment="1" applyProtection="1">
      <alignment horizontal="center" vertical="center"/>
    </xf>
    <xf numFmtId="0" fontId="37" fillId="0" borderId="25" xfId="3" applyFont="1" applyBorder="1" applyAlignment="1" applyProtection="1">
      <alignment horizontal="left" vertical="center"/>
    </xf>
    <xf numFmtId="10" fontId="28" fillId="0" borderId="49" xfId="3" applyNumberFormat="1" applyFont="1" applyBorder="1" applyAlignment="1" applyProtection="1">
      <alignment horizontal="center" vertical="center"/>
    </xf>
    <xf numFmtId="10" fontId="28" fillId="0" borderId="50" xfId="3" applyNumberFormat="1" applyFont="1" applyBorder="1" applyAlignment="1" applyProtection="1">
      <alignment horizontal="center" vertical="center"/>
    </xf>
    <xf numFmtId="0" fontId="28" fillId="0" borderId="49" xfId="3" applyFont="1" applyBorder="1" applyAlignment="1" applyProtection="1">
      <alignment horizontal="left" vertical="center"/>
    </xf>
    <xf numFmtId="0" fontId="28" fillId="0" borderId="50" xfId="3" applyFont="1" applyBorder="1" applyAlignment="1" applyProtection="1">
      <alignment horizontal="left" vertical="center"/>
    </xf>
    <xf numFmtId="10" fontId="28" fillId="5" borderId="37" xfId="4" applyNumberFormat="1" applyFont="1" applyFill="1" applyBorder="1" applyAlignment="1" applyProtection="1">
      <alignment horizontal="right" vertical="center"/>
      <protection locked="0"/>
    </xf>
    <xf numFmtId="10" fontId="28" fillId="5" borderId="36" xfId="4" applyNumberFormat="1" applyFont="1" applyFill="1" applyBorder="1" applyAlignment="1" applyProtection="1">
      <alignment horizontal="right" vertical="center"/>
      <protection locked="0"/>
    </xf>
    <xf numFmtId="0" fontId="28" fillId="0" borderId="37" xfId="3" applyFont="1" applyBorder="1" applyAlignment="1" applyProtection="1">
      <alignment horizontal="center" vertical="center" wrapText="1"/>
    </xf>
    <xf numFmtId="0" fontId="28" fillId="0" borderId="35" xfId="3" applyFont="1" applyBorder="1" applyAlignment="1" applyProtection="1">
      <alignment horizontal="center" vertical="center" wrapText="1"/>
    </xf>
    <xf numFmtId="0" fontId="28" fillId="0" borderId="38" xfId="3" applyFont="1" applyBorder="1" applyAlignment="1" applyProtection="1">
      <alignment horizontal="center" vertical="center" wrapText="1"/>
    </xf>
    <xf numFmtId="0" fontId="28" fillId="0" borderId="1" xfId="3" applyFont="1" applyBorder="1" applyAlignment="1" applyProtection="1">
      <alignment horizontal="center" vertical="center" wrapText="1"/>
    </xf>
    <xf numFmtId="0" fontId="28" fillId="0" borderId="2" xfId="3" applyFont="1" applyBorder="1" applyAlignment="1" applyProtection="1">
      <alignment horizontal="center" vertical="center" wrapText="1"/>
    </xf>
    <xf numFmtId="0" fontId="28" fillId="0" borderId="51" xfId="3" applyFont="1" applyBorder="1" applyAlignment="1" applyProtection="1">
      <alignment horizontal="center" vertical="center" wrapText="1"/>
    </xf>
    <xf numFmtId="10" fontId="28" fillId="0" borderId="35" xfId="3" applyNumberFormat="1" applyFont="1" applyBorder="1" applyAlignment="1" applyProtection="1">
      <alignment horizontal="center" vertical="center"/>
    </xf>
    <xf numFmtId="10" fontId="28" fillId="0" borderId="36" xfId="3" applyNumberFormat="1" applyFont="1" applyBorder="1" applyAlignment="1" applyProtection="1">
      <alignment horizontal="center" vertical="center"/>
    </xf>
    <xf numFmtId="0" fontId="28" fillId="0" borderId="39" xfId="3" applyFont="1" applyBorder="1" applyAlignment="1" applyProtection="1">
      <alignment horizontal="center" vertical="center" wrapText="1"/>
    </xf>
    <xf numFmtId="0" fontId="28" fillId="0" borderId="27" xfId="3" applyFont="1" applyBorder="1" applyAlignment="1" applyProtection="1">
      <alignment horizontal="center" vertical="center" wrapText="1"/>
    </xf>
    <xf numFmtId="0" fontId="28" fillId="0" borderId="28" xfId="3" applyFont="1" applyBorder="1" applyAlignment="1" applyProtection="1">
      <alignment horizontal="center" vertical="center" wrapText="1"/>
    </xf>
    <xf numFmtId="0" fontId="28" fillId="0" borderId="4" xfId="3" applyFont="1" applyBorder="1" applyAlignment="1" applyProtection="1">
      <alignment horizontal="center" vertical="center" wrapText="1"/>
    </xf>
    <xf numFmtId="0" fontId="28" fillId="0" borderId="0" xfId="3" applyFont="1" applyBorder="1" applyAlignment="1" applyProtection="1">
      <alignment horizontal="center" vertical="center" wrapText="1"/>
    </xf>
    <xf numFmtId="0" fontId="28" fillId="0" borderId="33" xfId="3" applyFont="1" applyBorder="1" applyAlignment="1" applyProtection="1">
      <alignment horizontal="center" vertical="center" wrapText="1"/>
    </xf>
    <xf numFmtId="0" fontId="28" fillId="10" borderId="26" xfId="3" applyFont="1" applyFill="1" applyBorder="1" applyAlignment="1" applyProtection="1">
      <alignment horizontal="center" vertical="center"/>
    </xf>
    <xf numFmtId="0" fontId="28" fillId="10" borderId="27" xfId="3" applyFont="1" applyFill="1" applyBorder="1" applyAlignment="1" applyProtection="1">
      <alignment horizontal="center" vertical="center"/>
    </xf>
    <xf numFmtId="0" fontId="28" fillId="10" borderId="30" xfId="3" applyFont="1" applyFill="1" applyBorder="1" applyAlignment="1" applyProtection="1">
      <alignment horizontal="center" vertical="center"/>
    </xf>
    <xf numFmtId="0" fontId="28" fillId="10" borderId="31" xfId="3" applyFont="1" applyFill="1" applyBorder="1" applyAlignment="1" applyProtection="1">
      <alignment horizontal="center" vertical="center"/>
    </xf>
    <xf numFmtId="0" fontId="28" fillId="10" borderId="39" xfId="3" applyFont="1" applyFill="1" applyBorder="1" applyAlignment="1" applyProtection="1">
      <alignment horizontal="center" vertical="center" wrapText="1"/>
    </xf>
    <xf numFmtId="0" fontId="28" fillId="10" borderId="27" xfId="3" applyFont="1" applyFill="1" applyBorder="1" applyAlignment="1" applyProtection="1">
      <alignment horizontal="center" vertical="center" wrapText="1"/>
    </xf>
    <xf numFmtId="0" fontId="28" fillId="10" borderId="40" xfId="3" applyFont="1" applyFill="1" applyBorder="1" applyAlignment="1" applyProtection="1">
      <alignment horizontal="center" vertical="center" wrapText="1"/>
    </xf>
    <xf numFmtId="0" fontId="28" fillId="10" borderId="43" xfId="3" applyFont="1" applyFill="1" applyBorder="1" applyAlignment="1" applyProtection="1">
      <alignment horizontal="center" vertical="center" wrapText="1"/>
    </xf>
    <xf numFmtId="0" fontId="28" fillId="10" borderId="31" xfId="3" applyFont="1" applyFill="1" applyBorder="1" applyAlignment="1" applyProtection="1">
      <alignment horizontal="center" vertical="center" wrapText="1"/>
    </xf>
    <xf numFmtId="0" fontId="28" fillId="10" borderId="44" xfId="3" applyFont="1" applyFill="1" applyBorder="1" applyAlignment="1" applyProtection="1">
      <alignment horizontal="center" vertical="center" wrapText="1"/>
    </xf>
    <xf numFmtId="0" fontId="31" fillId="10" borderId="39" xfId="3" applyFont="1" applyFill="1" applyBorder="1" applyAlignment="1" applyProtection="1">
      <alignment horizontal="center" vertical="center"/>
    </xf>
    <xf numFmtId="0" fontId="31" fillId="10" borderId="27" xfId="3" applyFont="1" applyFill="1" applyBorder="1" applyAlignment="1" applyProtection="1">
      <alignment horizontal="center" vertical="center"/>
    </xf>
    <xf numFmtId="0" fontId="31" fillId="10" borderId="43" xfId="3" applyFont="1" applyFill="1" applyBorder="1" applyAlignment="1" applyProtection="1">
      <alignment horizontal="center" vertical="center"/>
    </xf>
    <xf numFmtId="0" fontId="31" fillId="10" borderId="31" xfId="3" applyFont="1" applyFill="1" applyBorder="1" applyAlignment="1" applyProtection="1">
      <alignment horizontal="center" vertical="center"/>
    </xf>
    <xf numFmtId="0" fontId="31" fillId="10" borderId="41" xfId="3" applyFont="1" applyFill="1" applyBorder="1" applyAlignment="1" applyProtection="1">
      <alignment horizontal="center" vertical="center"/>
    </xf>
    <xf numFmtId="0" fontId="31" fillId="10" borderId="42" xfId="3" applyFont="1" applyFill="1" applyBorder="1" applyAlignment="1" applyProtection="1">
      <alignment horizontal="center" vertical="center"/>
    </xf>
    <xf numFmtId="0" fontId="31" fillId="10" borderId="45" xfId="3" applyFont="1" applyFill="1" applyBorder="1" applyAlignment="1" applyProtection="1">
      <alignment horizontal="center" vertical="center"/>
    </xf>
    <xf numFmtId="0" fontId="31" fillId="10" borderId="46" xfId="3" applyFont="1" applyFill="1" applyBorder="1" applyAlignment="1" applyProtection="1">
      <alignment horizontal="center" vertical="center"/>
    </xf>
    <xf numFmtId="2" fontId="31" fillId="10" borderId="26" xfId="4" applyNumberFormat="1" applyFont="1" applyFill="1" applyBorder="1" applyAlignment="1" applyProtection="1">
      <alignment horizontal="right" vertical="center"/>
    </xf>
    <xf numFmtId="2" fontId="31" fillId="10" borderId="30" xfId="4" applyNumberFormat="1" applyFont="1" applyFill="1" applyBorder="1" applyAlignment="1" applyProtection="1">
      <alignment horizontal="right" vertical="center"/>
    </xf>
    <xf numFmtId="1" fontId="31" fillId="5" borderId="28" xfId="4" applyNumberFormat="1" applyFont="1" applyFill="1" applyBorder="1" applyAlignment="1" applyProtection="1">
      <alignment horizontal="center" vertical="center"/>
    </xf>
    <xf numFmtId="1" fontId="31" fillId="5" borderId="32" xfId="4" applyNumberFormat="1" applyFont="1" applyFill="1" applyBorder="1" applyAlignment="1" applyProtection="1">
      <alignment horizontal="center" vertical="center"/>
    </xf>
    <xf numFmtId="0" fontId="29" fillId="0" borderId="26" xfId="3" applyFont="1" applyBorder="1" applyAlignment="1" applyProtection="1">
      <alignment horizontal="center" vertical="center"/>
    </xf>
    <xf numFmtId="0" fontId="30" fillId="0" borderId="27" xfId="3" applyFont="1" applyBorder="1"/>
    <xf numFmtId="0" fontId="30" fillId="0" borderId="28" xfId="3" applyFont="1" applyBorder="1"/>
    <xf numFmtId="0" fontId="30" fillId="0" borderId="30" xfId="3" applyFont="1" applyBorder="1"/>
    <xf numFmtId="0" fontId="30" fillId="0" borderId="31" xfId="3" applyFont="1" applyBorder="1"/>
    <xf numFmtId="0" fontId="30" fillId="0" borderId="32" xfId="3" applyFont="1" applyBorder="1"/>
    <xf numFmtId="0" fontId="32" fillId="9" borderId="29" xfId="3" applyFont="1" applyFill="1" applyBorder="1" applyAlignment="1" applyProtection="1">
      <alignment horizontal="left" vertical="center"/>
    </xf>
    <xf numFmtId="0" fontId="32" fillId="9" borderId="0" xfId="3" applyFont="1" applyFill="1" applyBorder="1" applyAlignment="1" applyProtection="1">
      <alignment horizontal="left" vertical="center"/>
    </xf>
    <xf numFmtId="0" fontId="32" fillId="9" borderId="0" xfId="3" applyFont="1" applyFill="1" applyBorder="1" applyAlignment="1" applyProtection="1">
      <alignment horizontal="right" vertical="center"/>
    </xf>
    <xf numFmtId="0" fontId="32" fillId="9" borderId="33" xfId="3" applyFont="1" applyFill="1" applyBorder="1" applyAlignment="1" applyProtection="1">
      <alignment horizontal="right" vertical="center"/>
    </xf>
    <xf numFmtId="0" fontId="31" fillId="0" borderId="34" xfId="3" applyFont="1" applyFill="1" applyBorder="1" applyAlignment="1" applyProtection="1">
      <alignment horizontal="left" vertical="center"/>
      <protection locked="0"/>
    </xf>
    <xf numFmtId="0" fontId="31" fillId="0" borderId="35" xfId="3" applyFont="1" applyFill="1" applyBorder="1" applyAlignment="1" applyProtection="1">
      <alignment horizontal="left" vertical="center"/>
      <protection locked="0"/>
    </xf>
    <xf numFmtId="0" fontId="31" fillId="0" borderId="36" xfId="3" applyFont="1" applyFill="1" applyBorder="1" applyAlignment="1" applyProtection="1">
      <alignment horizontal="left" vertical="center"/>
      <protection locked="0"/>
    </xf>
    <xf numFmtId="0" fontId="31" fillId="0" borderId="37" xfId="3" applyFont="1" applyFill="1" applyBorder="1" applyAlignment="1" applyProtection="1">
      <alignment horizontal="left" vertical="center"/>
      <protection locked="0"/>
    </xf>
    <xf numFmtId="0" fontId="31" fillId="0" borderId="38" xfId="3" applyFont="1" applyFill="1" applyBorder="1" applyAlignment="1" applyProtection="1">
      <alignment horizontal="left" vertical="center"/>
      <protection locked="0"/>
    </xf>
    <xf numFmtId="0" fontId="34" fillId="0" borderId="37" xfId="3" applyFont="1" applyFill="1" applyBorder="1" applyAlignment="1" applyProtection="1">
      <alignment horizontal="left" vertical="center"/>
      <protection locked="0"/>
    </xf>
    <xf numFmtId="0" fontId="34" fillId="0" borderId="35" xfId="3" applyFont="1" applyFill="1" applyBorder="1" applyAlignment="1" applyProtection="1">
      <alignment horizontal="left" vertical="center"/>
      <protection locked="0"/>
    </xf>
    <xf numFmtId="0" fontId="34" fillId="0" borderId="38" xfId="3" applyFont="1" applyFill="1" applyBorder="1" applyAlignment="1" applyProtection="1">
      <alignment horizontal="left" vertical="center"/>
      <protection locked="0"/>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28" xfId="0" applyFont="1" applyBorder="1" applyAlignment="1">
      <alignment horizontal="center" vertical="center"/>
    </xf>
    <xf numFmtId="0" fontId="19" fillId="0" borderId="29" xfId="0" applyFont="1" applyBorder="1" applyAlignment="1">
      <alignment horizontal="center" vertical="center"/>
    </xf>
    <xf numFmtId="0" fontId="19" fillId="0" borderId="33"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19" fillId="0" borderId="32" xfId="0" applyFont="1" applyBorder="1" applyAlignment="1">
      <alignment horizontal="center" vertical="center"/>
    </xf>
    <xf numFmtId="10" fontId="42" fillId="8" borderId="37" xfId="4" applyNumberFormat="1" applyFont="1" applyFill="1" applyBorder="1" applyAlignment="1" applyProtection="1">
      <alignment horizontal="right" vertical="center"/>
      <protection locked="0"/>
    </xf>
    <xf numFmtId="10" fontId="42" fillId="8" borderId="36" xfId="4" applyNumberFormat="1" applyFont="1" applyFill="1" applyBorder="1" applyAlignment="1" applyProtection="1">
      <alignment horizontal="right" vertical="center"/>
      <protection locked="0"/>
    </xf>
  </cellXfs>
  <cellStyles count="7">
    <cellStyle name="Normal" xfId="0" builtinId="0"/>
    <cellStyle name="Normal 2" xfId="1"/>
    <cellStyle name="Normal 2 2" xfId="2"/>
    <cellStyle name="Normal 3" xfId="5"/>
    <cellStyle name="Normal 3 3 2" xfId="3"/>
    <cellStyle name="Porcentagem 3 2" xfId="4"/>
    <cellStyle name="Vírgula 5" xfId="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1.png"/><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58616</xdr:colOff>
      <xdr:row>0</xdr:row>
      <xdr:rowOff>43962</xdr:rowOff>
    </xdr:from>
    <xdr:to>
      <xdr:col>1</xdr:col>
      <xdr:colOff>1830999</xdr:colOff>
      <xdr:row>2</xdr:row>
      <xdr:rowOff>153365</xdr:rowOff>
    </xdr:to>
    <xdr:pic>
      <xdr:nvPicPr>
        <xdr:cNvPr id="2" name="Imagem 1"/>
        <xdr:cNvPicPr>
          <a:picLocks noChangeAspect="1"/>
        </xdr:cNvPicPr>
      </xdr:nvPicPr>
      <xdr:blipFill>
        <a:blip xmlns:r="http://schemas.openxmlformats.org/officeDocument/2006/relationships" r:embed="rId1"/>
        <a:stretch>
          <a:fillRect/>
        </a:stretch>
      </xdr:blipFill>
      <xdr:spPr>
        <a:xfrm>
          <a:off x="58616" y="43962"/>
          <a:ext cx="2279406" cy="490403"/>
        </a:xfrm>
        <a:prstGeom prst="rect">
          <a:avLst/>
        </a:prstGeom>
      </xdr:spPr>
    </xdr:pic>
    <xdr:clientData/>
  </xdr:twoCellAnchor>
  <xdr:twoCellAnchor editAs="oneCell">
    <xdr:from>
      <xdr:col>5</xdr:col>
      <xdr:colOff>737152</xdr:colOff>
      <xdr:row>0</xdr:row>
      <xdr:rowOff>41415</xdr:rowOff>
    </xdr:from>
    <xdr:to>
      <xdr:col>7</xdr:col>
      <xdr:colOff>828489</xdr:colOff>
      <xdr:row>2</xdr:row>
      <xdr:rowOff>168680</xdr:rowOff>
    </xdr:to>
    <xdr:pic>
      <xdr:nvPicPr>
        <xdr:cNvPr id="4" name="Imagem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0" y="41415"/>
          <a:ext cx="1764424" cy="5082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68141</xdr:colOff>
      <xdr:row>0</xdr:row>
      <xdr:rowOff>53487</xdr:rowOff>
    </xdr:from>
    <xdr:to>
      <xdr:col>2</xdr:col>
      <xdr:colOff>575897</xdr:colOff>
      <xdr:row>2</xdr:row>
      <xdr:rowOff>67640</xdr:rowOff>
    </xdr:to>
    <xdr:pic>
      <xdr:nvPicPr>
        <xdr:cNvPr id="3" name="Imagem 2"/>
        <xdr:cNvPicPr>
          <a:picLocks noChangeAspect="1"/>
        </xdr:cNvPicPr>
      </xdr:nvPicPr>
      <xdr:blipFill>
        <a:blip xmlns:r="http://schemas.openxmlformats.org/officeDocument/2006/relationships" r:embed="rId1"/>
        <a:stretch>
          <a:fillRect/>
        </a:stretch>
      </xdr:blipFill>
      <xdr:spPr>
        <a:xfrm>
          <a:off x="68141" y="53487"/>
          <a:ext cx="2279406" cy="490403"/>
        </a:xfrm>
        <a:prstGeom prst="rect">
          <a:avLst/>
        </a:prstGeom>
      </xdr:spPr>
    </xdr:pic>
    <xdr:clientData/>
  </xdr:twoCellAnchor>
  <xdr:twoCellAnchor editAs="oneCell">
    <xdr:from>
      <xdr:col>10</xdr:col>
      <xdr:colOff>161925</xdr:colOff>
      <xdr:row>0</xdr:row>
      <xdr:rowOff>57150</xdr:rowOff>
    </xdr:from>
    <xdr:to>
      <xdr:col>12</xdr:col>
      <xdr:colOff>690580</xdr:colOff>
      <xdr:row>2</xdr:row>
      <xdr:rowOff>139268</xdr:rowOff>
    </xdr:to>
    <xdr:pic>
      <xdr:nvPicPr>
        <xdr:cNvPr id="4" name="Imagem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24675" y="57150"/>
          <a:ext cx="1938355" cy="5583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23</xdr:col>
      <xdr:colOff>54429</xdr:colOff>
      <xdr:row>16</xdr:row>
      <xdr:rowOff>285751</xdr:rowOff>
    </xdr:from>
    <xdr:to>
      <xdr:col>35</xdr:col>
      <xdr:colOff>303066</xdr:colOff>
      <xdr:row>18</xdr:row>
      <xdr:rowOff>95250</xdr:rowOff>
    </xdr:to>
    <xdr:pic>
      <xdr:nvPicPr>
        <xdr:cNvPr id="2" name="Imagem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579554" y="3924301"/>
          <a:ext cx="4030062" cy="4381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95355</xdr:colOff>
      <xdr:row>0</xdr:row>
      <xdr:rowOff>67094</xdr:rowOff>
    </xdr:from>
    <xdr:to>
      <xdr:col>4</xdr:col>
      <xdr:colOff>1079361</xdr:colOff>
      <xdr:row>2</xdr:row>
      <xdr:rowOff>122068</xdr:rowOff>
    </xdr:to>
    <xdr:pic>
      <xdr:nvPicPr>
        <xdr:cNvPr id="3" name="Imagem 2"/>
        <xdr:cNvPicPr>
          <a:picLocks noChangeAspect="1"/>
        </xdr:cNvPicPr>
      </xdr:nvPicPr>
      <xdr:blipFill>
        <a:blip xmlns:r="http://schemas.openxmlformats.org/officeDocument/2006/relationships" r:embed="rId2"/>
        <a:stretch>
          <a:fillRect/>
        </a:stretch>
      </xdr:blipFill>
      <xdr:spPr>
        <a:xfrm>
          <a:off x="257280" y="67094"/>
          <a:ext cx="2279406" cy="493124"/>
        </a:xfrm>
        <a:prstGeom prst="rect">
          <a:avLst/>
        </a:prstGeom>
      </xdr:spPr>
    </xdr:pic>
    <xdr:clientData/>
  </xdr:twoCellAnchor>
  <xdr:twoCellAnchor editAs="oneCell">
    <xdr:from>
      <xdr:col>31</xdr:col>
      <xdr:colOff>54428</xdr:colOff>
      <xdr:row>0</xdr:row>
      <xdr:rowOff>70758</xdr:rowOff>
    </xdr:from>
    <xdr:to>
      <xdr:col>35</xdr:col>
      <xdr:colOff>263315</xdr:colOff>
      <xdr:row>2</xdr:row>
      <xdr:rowOff>149881</xdr:rowOff>
    </xdr:to>
    <xdr:pic>
      <xdr:nvPicPr>
        <xdr:cNvPr id="4" name="Imagem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798878" y="70758"/>
          <a:ext cx="1770987" cy="5172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UARIOS\33%20-%20Jucil&#233;ia%20Costa%20Vieira\Quadro%20rede%20Modelo%205%20-%20Valendo%20-%20Original-Codevasf-modificad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21.%20Obras%20Conten&#231;&#227;o_Ferreira%20Costa%20R1/1.%20PLANILHAS%2031.03.2022/1.%20RUA%20OROZIMBO%20(Ok%20RD)/OR&#199;AMENTO%20REFERENCI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X.%20Demais/07.%20Pra&#231;a%20Riachuelo%20(CR1067-CR1073)/resajustenasplanilhaspraadoriachuelo/CRONOPLE%20GLOBAL%20(CR1067%20E%20CR1073)%20-%20Hepaf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E COLETORA"/>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ÁRIA"/>
      <sheetName val="CRONOGRAMA FÍSICO-FINANCEIRO"/>
      <sheetName val="BDI-Serviços "/>
      <sheetName val="COMPOSIÇÃO DE CUSTO"/>
    </sheetNames>
    <sheetDataSet>
      <sheetData sheetId="0">
        <row r="8">
          <cell r="E8">
            <v>1</v>
          </cell>
        </row>
      </sheetData>
      <sheetData sheetId="1" refreshError="1"/>
      <sheetData sheetId="2"/>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Proponente"/>
      <sheetName val="Cronograma Proponente"/>
      <sheetName val="LDI proponente"/>
    </sheetNames>
    <sheetDataSet>
      <sheetData sheetId="0">
        <row r="8">
          <cell r="N8">
            <v>129683.94000000002</v>
          </cell>
        </row>
      </sheetData>
      <sheetData sheetId="1"/>
      <sheetData sheetId="2"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8"/>
  <sheetViews>
    <sheetView tabSelected="1" view="pageBreakPreview" zoomScale="115" zoomScaleNormal="100" zoomScaleSheetLayoutView="115" workbookViewId="0">
      <pane ySplit="7" topLeftCell="A8" activePane="bottomLeft" state="frozen"/>
      <selection pane="bottomLeft" activeCell="F10" sqref="F10"/>
    </sheetView>
  </sheetViews>
  <sheetFormatPr defaultRowHeight="15"/>
  <cols>
    <col min="1" max="1" width="7.5703125" style="1" bestFit="1" customWidth="1"/>
    <col min="2" max="2" width="57.28515625" style="1" bestFit="1" customWidth="1"/>
    <col min="3" max="3" width="7.85546875" style="1" bestFit="1" customWidth="1"/>
    <col min="4" max="4" width="9.85546875" style="1" bestFit="1" customWidth="1"/>
    <col min="5" max="5" width="13" style="1" hidden="1" customWidth="1"/>
    <col min="6" max="7" width="12.5703125" style="1" bestFit="1" customWidth="1"/>
    <col min="8" max="8" width="13" style="1" bestFit="1" customWidth="1"/>
    <col min="9" max="9" width="1.28515625" style="1" customWidth="1"/>
    <col min="10" max="10" width="9" style="1" bestFit="1" customWidth="1"/>
    <col min="11" max="11" width="12" style="1" bestFit="1" customWidth="1"/>
    <col min="12" max="16384" width="9.140625" style="1"/>
  </cols>
  <sheetData>
    <row r="1" spans="1:11">
      <c r="A1" s="188" t="s">
        <v>0</v>
      </c>
      <c r="B1" s="189"/>
      <c r="C1" s="189"/>
      <c r="D1" s="189"/>
      <c r="E1" s="189"/>
      <c r="F1" s="189"/>
      <c r="G1" s="189"/>
      <c r="H1" s="190"/>
      <c r="J1" s="42">
        <f>'BDI-Serviços '!AI15*0.01+1</f>
        <v>1.2772999999999999</v>
      </c>
      <c r="K1" s="2" t="s">
        <v>162</v>
      </c>
    </row>
    <row r="2" spans="1:11">
      <c r="A2" s="191" t="s">
        <v>1</v>
      </c>
      <c r="B2" s="192"/>
      <c r="C2" s="192"/>
      <c r="D2" s="192"/>
      <c r="E2" s="192"/>
      <c r="F2" s="192"/>
      <c r="G2" s="192"/>
      <c r="H2" s="193"/>
    </row>
    <row r="3" spans="1:11">
      <c r="A3" s="191" t="s">
        <v>2</v>
      </c>
      <c r="B3" s="192"/>
      <c r="C3" s="192"/>
      <c r="D3" s="192"/>
      <c r="E3" s="192"/>
      <c r="F3" s="192"/>
      <c r="G3" s="192"/>
      <c r="H3" s="193"/>
    </row>
    <row r="4" spans="1:11">
      <c r="A4" s="186" t="s">
        <v>436</v>
      </c>
      <c r="B4" s="186"/>
      <c r="C4" s="186"/>
      <c r="D4" s="186"/>
      <c r="E4" s="186"/>
      <c r="F4" s="186"/>
      <c r="G4" s="186"/>
      <c r="H4" s="186"/>
      <c r="K4" s="3"/>
    </row>
    <row r="5" spans="1:11">
      <c r="A5" s="76" t="s">
        <v>3</v>
      </c>
      <c r="B5" s="77" t="s">
        <v>171</v>
      </c>
      <c r="C5" s="76" t="s">
        <v>4</v>
      </c>
      <c r="D5" s="186" t="s">
        <v>5</v>
      </c>
      <c r="E5" s="186"/>
      <c r="F5" s="186"/>
      <c r="G5" s="76" t="s">
        <v>6</v>
      </c>
      <c r="H5" s="78" t="s">
        <v>231</v>
      </c>
      <c r="K5" s="3"/>
    </row>
    <row r="6" spans="1:11">
      <c r="A6" s="187" t="s">
        <v>7</v>
      </c>
      <c r="B6" s="187" t="s">
        <v>8</v>
      </c>
      <c r="C6" s="187" t="s">
        <v>9</v>
      </c>
      <c r="D6" s="194" t="s">
        <v>10</v>
      </c>
      <c r="E6" s="195" t="s">
        <v>429</v>
      </c>
      <c r="F6" s="187" t="s">
        <v>11</v>
      </c>
      <c r="G6" s="187"/>
      <c r="H6" s="79" t="s">
        <v>12</v>
      </c>
    </row>
    <row r="7" spans="1:11">
      <c r="A7" s="187"/>
      <c r="B7" s="187"/>
      <c r="C7" s="187"/>
      <c r="D7" s="194"/>
      <c r="E7" s="195"/>
      <c r="F7" s="79" t="s">
        <v>169</v>
      </c>
      <c r="G7" s="79" t="s">
        <v>170</v>
      </c>
      <c r="H7" s="79" t="s">
        <v>170</v>
      </c>
    </row>
    <row r="8" spans="1:11">
      <c r="A8" s="186" t="s">
        <v>161</v>
      </c>
      <c r="B8" s="186"/>
      <c r="C8" s="186"/>
      <c r="D8" s="186"/>
      <c r="E8" s="186"/>
      <c r="F8" s="186"/>
      <c r="G8" s="186"/>
      <c r="H8" s="81">
        <f>H9+H18+H27+H220</f>
        <v>0</v>
      </c>
    </row>
    <row r="9" spans="1:11" s="2" customFormat="1">
      <c r="A9" s="76">
        <v>1</v>
      </c>
      <c r="B9" s="77" t="s">
        <v>13</v>
      </c>
      <c r="C9" s="76"/>
      <c r="D9" s="80"/>
      <c r="E9" s="80"/>
      <c r="F9" s="80"/>
      <c r="G9" s="80"/>
      <c r="H9" s="81">
        <f>SUM(H10:H17)</f>
        <v>0</v>
      </c>
      <c r="K9" s="4"/>
    </row>
    <row r="10" spans="1:11" ht="30">
      <c r="A10" s="82" t="s">
        <v>184</v>
      </c>
      <c r="B10" s="83" t="s">
        <v>14</v>
      </c>
      <c r="C10" s="82" t="s">
        <v>160</v>
      </c>
      <c r="D10" s="84">
        <v>1</v>
      </c>
      <c r="E10" s="82" t="s">
        <v>87</v>
      </c>
      <c r="F10" s="87"/>
      <c r="G10" s="84">
        <f t="shared" ref="G10:G25" si="0">ROUND(F10*J$1,2)</f>
        <v>0</v>
      </c>
      <c r="H10" s="84">
        <f>ROUND(D10*G10,2)</f>
        <v>0</v>
      </c>
      <c r="J10" s="2"/>
      <c r="K10" s="4"/>
    </row>
    <row r="11" spans="1:11" ht="60">
      <c r="A11" s="82" t="s">
        <v>219</v>
      </c>
      <c r="B11" s="83" t="s">
        <v>163</v>
      </c>
      <c r="C11" s="82" t="s">
        <v>160</v>
      </c>
      <c r="D11" s="84">
        <v>1</v>
      </c>
      <c r="E11" s="82" t="s">
        <v>88</v>
      </c>
      <c r="F11" s="87"/>
      <c r="G11" s="84">
        <f t="shared" si="0"/>
        <v>0</v>
      </c>
      <c r="H11" s="84">
        <f t="shared" ref="H11:H75" si="1">ROUND(D11*G11,2)</f>
        <v>0</v>
      </c>
      <c r="J11" s="2"/>
      <c r="K11" s="4"/>
    </row>
    <row r="12" spans="1:11" ht="90">
      <c r="A12" s="82" t="s">
        <v>220</v>
      </c>
      <c r="B12" s="83" t="s">
        <v>15</v>
      </c>
      <c r="C12" s="82" t="s">
        <v>81</v>
      </c>
      <c r="D12" s="84">
        <v>6</v>
      </c>
      <c r="E12" s="82" t="s">
        <v>89</v>
      </c>
      <c r="F12" s="87"/>
      <c r="G12" s="84">
        <f t="shared" si="0"/>
        <v>0</v>
      </c>
      <c r="H12" s="84">
        <f t="shared" si="1"/>
        <v>0</v>
      </c>
      <c r="J12" s="2"/>
      <c r="K12" s="4"/>
    </row>
    <row r="13" spans="1:11" ht="60">
      <c r="A13" s="82" t="s">
        <v>221</v>
      </c>
      <c r="B13" s="83" t="s">
        <v>16</v>
      </c>
      <c r="C13" s="82" t="s">
        <v>160</v>
      </c>
      <c r="D13" s="84">
        <v>1</v>
      </c>
      <c r="E13" s="82" t="s">
        <v>90</v>
      </c>
      <c r="F13" s="87"/>
      <c r="G13" s="84">
        <f t="shared" si="0"/>
        <v>0</v>
      </c>
      <c r="H13" s="84">
        <f t="shared" si="1"/>
        <v>0</v>
      </c>
      <c r="J13" s="2"/>
      <c r="K13" s="4"/>
    </row>
    <row r="14" spans="1:11" ht="30">
      <c r="A14" s="82" t="s">
        <v>222</v>
      </c>
      <c r="B14" s="83" t="s">
        <v>17</v>
      </c>
      <c r="C14" s="82" t="s">
        <v>160</v>
      </c>
      <c r="D14" s="84">
        <v>50</v>
      </c>
      <c r="E14" s="82" t="s">
        <v>91</v>
      </c>
      <c r="F14" s="87"/>
      <c r="G14" s="84">
        <f t="shared" si="0"/>
        <v>0</v>
      </c>
      <c r="H14" s="84">
        <f t="shared" si="1"/>
        <v>0</v>
      </c>
      <c r="J14" s="2"/>
      <c r="K14" s="4"/>
    </row>
    <row r="15" spans="1:11">
      <c r="A15" s="82" t="s">
        <v>223</v>
      </c>
      <c r="B15" s="83" t="s">
        <v>18</v>
      </c>
      <c r="C15" s="82" t="s">
        <v>81</v>
      </c>
      <c r="D15" s="84">
        <v>66</v>
      </c>
      <c r="E15" s="82" t="s">
        <v>92</v>
      </c>
      <c r="F15" s="87"/>
      <c r="G15" s="84">
        <f t="shared" si="0"/>
        <v>0</v>
      </c>
      <c r="H15" s="84">
        <f t="shared" si="1"/>
        <v>0</v>
      </c>
      <c r="J15" s="2"/>
      <c r="K15" s="4"/>
    </row>
    <row r="16" spans="1:11" ht="60">
      <c r="A16" s="82" t="s">
        <v>224</v>
      </c>
      <c r="B16" s="83" t="s">
        <v>27</v>
      </c>
      <c r="C16" s="82" t="s">
        <v>81</v>
      </c>
      <c r="D16" s="84">
        <v>0.98</v>
      </c>
      <c r="E16" s="82" t="s">
        <v>101</v>
      </c>
      <c r="F16" s="87"/>
      <c r="G16" s="84">
        <f t="shared" si="0"/>
        <v>0</v>
      </c>
      <c r="H16" s="84">
        <f t="shared" si="1"/>
        <v>0</v>
      </c>
      <c r="J16" s="2"/>
      <c r="K16" s="4"/>
    </row>
    <row r="17" spans="1:11" ht="60">
      <c r="A17" s="82" t="s">
        <v>225</v>
      </c>
      <c r="B17" s="83" t="s">
        <v>28</v>
      </c>
      <c r="C17" s="82" t="s">
        <v>81</v>
      </c>
      <c r="D17" s="84">
        <v>0.24</v>
      </c>
      <c r="E17" s="82" t="s">
        <v>102</v>
      </c>
      <c r="F17" s="87"/>
      <c r="G17" s="84">
        <f t="shared" si="0"/>
        <v>0</v>
      </c>
      <c r="H17" s="84">
        <f t="shared" si="1"/>
        <v>0</v>
      </c>
      <c r="J17" s="2"/>
      <c r="K17" s="4"/>
    </row>
    <row r="18" spans="1:11" s="2" customFormat="1">
      <c r="A18" s="76">
        <v>2</v>
      </c>
      <c r="B18" s="77" t="s">
        <v>204</v>
      </c>
      <c r="C18" s="76"/>
      <c r="D18" s="81"/>
      <c r="E18" s="76"/>
      <c r="F18" s="81"/>
      <c r="G18" s="81"/>
      <c r="H18" s="81">
        <f>SUM(H19:H26)</f>
        <v>0</v>
      </c>
    </row>
    <row r="19" spans="1:11" ht="45">
      <c r="A19" s="82" t="s">
        <v>185</v>
      </c>
      <c r="B19" s="83" t="s">
        <v>19</v>
      </c>
      <c r="C19" s="82" t="s">
        <v>81</v>
      </c>
      <c r="D19" s="84">
        <v>2432</v>
      </c>
      <c r="E19" s="82" t="s">
        <v>93</v>
      </c>
      <c r="F19" s="87"/>
      <c r="G19" s="84">
        <f t="shared" si="0"/>
        <v>0</v>
      </c>
      <c r="H19" s="84">
        <f t="shared" si="1"/>
        <v>0</v>
      </c>
      <c r="J19" s="2"/>
      <c r="K19" s="4"/>
    </row>
    <row r="20" spans="1:11" ht="30">
      <c r="A20" s="82" t="s">
        <v>186</v>
      </c>
      <c r="B20" s="83" t="s">
        <v>20</v>
      </c>
      <c r="C20" s="82" t="s">
        <v>160</v>
      </c>
      <c r="D20" s="84">
        <v>8</v>
      </c>
      <c r="E20" s="82" t="s">
        <v>94</v>
      </c>
      <c r="F20" s="87"/>
      <c r="G20" s="84">
        <f t="shared" si="0"/>
        <v>0</v>
      </c>
      <c r="H20" s="84">
        <f t="shared" si="1"/>
        <v>0</v>
      </c>
      <c r="J20" s="2"/>
      <c r="K20" s="4"/>
    </row>
    <row r="21" spans="1:11" ht="30">
      <c r="A21" s="82" t="s">
        <v>187</v>
      </c>
      <c r="B21" s="83" t="s">
        <v>21</v>
      </c>
      <c r="C21" s="82" t="s">
        <v>81</v>
      </c>
      <c r="D21" s="84">
        <v>420.39</v>
      </c>
      <c r="E21" s="82" t="s">
        <v>95</v>
      </c>
      <c r="F21" s="87"/>
      <c r="G21" s="84">
        <f t="shared" si="0"/>
        <v>0</v>
      </c>
      <c r="H21" s="84">
        <f t="shared" si="1"/>
        <v>0</v>
      </c>
      <c r="J21" s="2"/>
      <c r="K21" s="4"/>
    </row>
    <row r="22" spans="1:11" ht="30">
      <c r="A22" s="82" t="s">
        <v>188</v>
      </c>
      <c r="B22" s="83" t="s">
        <v>22</v>
      </c>
      <c r="C22" s="82" t="s">
        <v>82</v>
      </c>
      <c r="D22" s="84">
        <v>7.23</v>
      </c>
      <c r="E22" s="82" t="s">
        <v>96</v>
      </c>
      <c r="F22" s="87"/>
      <c r="G22" s="84">
        <f t="shared" si="0"/>
        <v>0</v>
      </c>
      <c r="H22" s="84">
        <f t="shared" si="1"/>
        <v>0</v>
      </c>
      <c r="J22" s="2"/>
      <c r="K22" s="4"/>
    </row>
    <row r="23" spans="1:11" ht="30">
      <c r="A23" s="82" t="s">
        <v>189</v>
      </c>
      <c r="B23" s="83" t="s">
        <v>23</v>
      </c>
      <c r="C23" s="82" t="s">
        <v>81</v>
      </c>
      <c r="D23" s="84">
        <v>200.3</v>
      </c>
      <c r="E23" s="82" t="s">
        <v>97</v>
      </c>
      <c r="F23" s="87"/>
      <c r="G23" s="84">
        <f t="shared" si="0"/>
        <v>0</v>
      </c>
      <c r="H23" s="84">
        <f t="shared" si="1"/>
        <v>0</v>
      </c>
      <c r="J23" s="2"/>
      <c r="K23" s="4"/>
    </row>
    <row r="24" spans="1:11" ht="30">
      <c r="A24" s="82" t="s">
        <v>190</v>
      </c>
      <c r="B24" s="83" t="s">
        <v>24</v>
      </c>
      <c r="C24" s="82" t="s">
        <v>83</v>
      </c>
      <c r="D24" s="84">
        <v>105</v>
      </c>
      <c r="E24" s="82" t="s">
        <v>98</v>
      </c>
      <c r="F24" s="87"/>
      <c r="G24" s="84">
        <f t="shared" si="0"/>
        <v>0</v>
      </c>
      <c r="H24" s="84">
        <f t="shared" si="1"/>
        <v>0</v>
      </c>
      <c r="J24" s="2"/>
      <c r="K24" s="4"/>
    </row>
    <row r="25" spans="1:11" ht="60">
      <c r="A25" s="82" t="s">
        <v>191</v>
      </c>
      <c r="B25" s="83" t="s">
        <v>25</v>
      </c>
      <c r="C25" s="82" t="s">
        <v>82</v>
      </c>
      <c r="D25" s="84">
        <v>411.07</v>
      </c>
      <c r="E25" s="82" t="s">
        <v>99</v>
      </c>
      <c r="F25" s="87"/>
      <c r="G25" s="84">
        <f t="shared" si="0"/>
        <v>0</v>
      </c>
      <c r="H25" s="84">
        <f t="shared" si="1"/>
        <v>0</v>
      </c>
      <c r="J25" s="2"/>
      <c r="K25" s="4"/>
    </row>
    <row r="26" spans="1:11" ht="45">
      <c r="A26" s="82" t="s">
        <v>192</v>
      </c>
      <c r="B26" s="83" t="s">
        <v>26</v>
      </c>
      <c r="C26" s="82" t="s">
        <v>84</v>
      </c>
      <c r="D26" s="84">
        <v>2055.33</v>
      </c>
      <c r="E26" s="82" t="s">
        <v>100</v>
      </c>
      <c r="F26" s="87"/>
      <c r="G26" s="84">
        <f t="shared" ref="G26" si="2">ROUND(F26*J$1,2)</f>
        <v>0</v>
      </c>
      <c r="H26" s="84">
        <f t="shared" ref="H26" si="3">ROUND(D26*G26,2)</f>
        <v>0</v>
      </c>
      <c r="J26" s="2"/>
      <c r="K26" s="4"/>
    </row>
    <row r="27" spans="1:11" s="2" customFormat="1">
      <c r="A27" s="76">
        <v>3</v>
      </c>
      <c r="B27" s="77" t="s">
        <v>29</v>
      </c>
      <c r="C27" s="76"/>
      <c r="D27" s="81"/>
      <c r="E27" s="76"/>
      <c r="F27" s="81"/>
      <c r="G27" s="84"/>
      <c r="H27" s="81">
        <f>H28+H33+H50+H66+H82+H97+H112+H128+H144+H159+H174+H187+H189+H200+H214</f>
        <v>0</v>
      </c>
      <c r="K27" s="4"/>
    </row>
    <row r="28" spans="1:11" s="2" customFormat="1" ht="30">
      <c r="A28" s="76" t="s">
        <v>193</v>
      </c>
      <c r="B28" s="77" t="s">
        <v>30</v>
      </c>
      <c r="C28" s="76"/>
      <c r="D28" s="81"/>
      <c r="E28" s="76"/>
      <c r="F28" s="81"/>
      <c r="G28" s="84"/>
      <c r="H28" s="81">
        <f>SUM(H29:H32)</f>
        <v>0</v>
      </c>
      <c r="K28" s="4"/>
    </row>
    <row r="29" spans="1:11" ht="45">
      <c r="A29" s="82" t="s">
        <v>226</v>
      </c>
      <c r="B29" s="83" t="s">
        <v>26</v>
      </c>
      <c r="C29" s="82" t="s">
        <v>84</v>
      </c>
      <c r="D29" s="84">
        <v>43283.35</v>
      </c>
      <c r="E29" s="82" t="s">
        <v>100</v>
      </c>
      <c r="F29" s="87"/>
      <c r="G29" s="84">
        <f>ROUND(F29*J$1,2)</f>
        <v>0</v>
      </c>
      <c r="H29" s="84">
        <f t="shared" si="1"/>
        <v>0</v>
      </c>
      <c r="J29" s="2"/>
      <c r="K29" s="4"/>
    </row>
    <row r="30" spans="1:11" ht="90">
      <c r="A30" s="82" t="s">
        <v>232</v>
      </c>
      <c r="B30" s="83" t="s">
        <v>31</v>
      </c>
      <c r="C30" s="82" t="s">
        <v>82</v>
      </c>
      <c r="D30" s="84">
        <v>8298.15</v>
      </c>
      <c r="E30" s="82" t="s">
        <v>103</v>
      </c>
      <c r="F30" s="87"/>
      <c r="G30" s="84">
        <f>ROUND(F30*J$1,2)</f>
        <v>0</v>
      </c>
      <c r="H30" s="84">
        <f t="shared" si="1"/>
        <v>0</v>
      </c>
      <c r="J30" s="2"/>
      <c r="K30" s="4"/>
    </row>
    <row r="31" spans="1:11">
      <c r="A31" s="82" t="s">
        <v>233</v>
      </c>
      <c r="B31" s="83" t="s">
        <v>32</v>
      </c>
      <c r="C31" s="82" t="s">
        <v>82</v>
      </c>
      <c r="D31" s="84">
        <v>358.52</v>
      </c>
      <c r="E31" s="82" t="s">
        <v>104</v>
      </c>
      <c r="F31" s="87"/>
      <c r="G31" s="84">
        <f>ROUND(F31*J$1,2)</f>
        <v>0</v>
      </c>
      <c r="H31" s="84">
        <f t="shared" si="1"/>
        <v>0</v>
      </c>
      <c r="J31" s="2"/>
      <c r="K31" s="4"/>
    </row>
    <row r="32" spans="1:11" ht="46.5" customHeight="1">
      <c r="A32" s="82" t="s">
        <v>234</v>
      </c>
      <c r="B32" s="83" t="s">
        <v>430</v>
      </c>
      <c r="C32" s="82" t="s">
        <v>160</v>
      </c>
      <c r="D32" s="84">
        <v>1</v>
      </c>
      <c r="E32" s="82" t="s">
        <v>105</v>
      </c>
      <c r="F32" s="87"/>
      <c r="G32" s="84">
        <f>ROUND(F32*J$1,2)</f>
        <v>0</v>
      </c>
      <c r="H32" s="84">
        <f t="shared" si="1"/>
        <v>0</v>
      </c>
      <c r="J32" s="2"/>
      <c r="K32" s="4"/>
    </row>
    <row r="33" spans="1:11" s="2" customFormat="1">
      <c r="A33" s="76" t="s">
        <v>194</v>
      </c>
      <c r="B33" s="77" t="s">
        <v>33</v>
      </c>
      <c r="C33" s="76"/>
      <c r="D33" s="81"/>
      <c r="E33" s="76"/>
      <c r="F33" s="81"/>
      <c r="G33" s="84"/>
      <c r="H33" s="81">
        <f>SUM(H34:H49)</f>
        <v>0</v>
      </c>
      <c r="K33" s="4"/>
    </row>
    <row r="34" spans="1:11" ht="30">
      <c r="A34" s="82" t="s">
        <v>227</v>
      </c>
      <c r="B34" s="83" t="s">
        <v>34</v>
      </c>
      <c r="C34" s="82" t="s">
        <v>160</v>
      </c>
      <c r="D34" s="84">
        <v>1</v>
      </c>
      <c r="E34" s="82" t="s">
        <v>106</v>
      </c>
      <c r="F34" s="87"/>
      <c r="G34" s="84">
        <f t="shared" ref="G34:G49" si="4">ROUND(F34*J$1,2)</f>
        <v>0</v>
      </c>
      <c r="H34" s="84">
        <f t="shared" si="1"/>
        <v>0</v>
      </c>
      <c r="J34" s="2"/>
      <c r="K34" s="4"/>
    </row>
    <row r="35" spans="1:11" ht="30">
      <c r="A35" s="82" t="s">
        <v>228</v>
      </c>
      <c r="B35" s="83" t="s">
        <v>35</v>
      </c>
      <c r="C35" s="82" t="s">
        <v>160</v>
      </c>
      <c r="D35" s="84">
        <v>25</v>
      </c>
      <c r="E35" s="82" t="s">
        <v>107</v>
      </c>
      <c r="F35" s="87"/>
      <c r="G35" s="84">
        <f t="shared" si="4"/>
        <v>0</v>
      </c>
      <c r="H35" s="84">
        <f t="shared" si="1"/>
        <v>0</v>
      </c>
      <c r="J35" s="2"/>
      <c r="K35" s="4"/>
    </row>
    <row r="36" spans="1:11" ht="30">
      <c r="A36" s="82" t="s">
        <v>229</v>
      </c>
      <c r="B36" s="83" t="s">
        <v>431</v>
      </c>
      <c r="C36" s="82" t="s">
        <v>85</v>
      </c>
      <c r="D36" s="84">
        <v>2970.5</v>
      </c>
      <c r="E36" s="82" t="s">
        <v>108</v>
      </c>
      <c r="F36" s="87"/>
      <c r="G36" s="84">
        <f t="shared" si="4"/>
        <v>0</v>
      </c>
      <c r="H36" s="84">
        <f t="shared" si="1"/>
        <v>0</v>
      </c>
      <c r="J36" s="2"/>
      <c r="K36" s="4"/>
    </row>
    <row r="37" spans="1:11" ht="30">
      <c r="A37" s="82" t="s">
        <v>230</v>
      </c>
      <c r="B37" s="83" t="s">
        <v>432</v>
      </c>
      <c r="C37" s="82" t="s">
        <v>85</v>
      </c>
      <c r="D37" s="84">
        <v>11667</v>
      </c>
      <c r="E37" s="82" t="s">
        <v>109</v>
      </c>
      <c r="F37" s="87"/>
      <c r="G37" s="84">
        <f t="shared" si="4"/>
        <v>0</v>
      </c>
      <c r="H37" s="84">
        <f t="shared" si="1"/>
        <v>0</v>
      </c>
      <c r="J37" s="2"/>
      <c r="K37" s="4"/>
    </row>
    <row r="38" spans="1:11" ht="45">
      <c r="A38" s="82" t="s">
        <v>235</v>
      </c>
      <c r="B38" s="83" t="s">
        <v>36</v>
      </c>
      <c r="C38" s="82" t="s">
        <v>85</v>
      </c>
      <c r="D38" s="84">
        <v>15.3</v>
      </c>
      <c r="E38" s="82" t="s">
        <v>110</v>
      </c>
      <c r="F38" s="87"/>
      <c r="G38" s="84">
        <f t="shared" si="4"/>
        <v>0</v>
      </c>
      <c r="H38" s="84">
        <f t="shared" si="1"/>
        <v>0</v>
      </c>
      <c r="J38" s="2"/>
      <c r="K38" s="4"/>
    </row>
    <row r="39" spans="1:11" ht="45">
      <c r="A39" s="82" t="s">
        <v>236</v>
      </c>
      <c r="B39" s="83" t="s">
        <v>37</v>
      </c>
      <c r="C39" s="82" t="s">
        <v>82</v>
      </c>
      <c r="D39" s="84">
        <v>75</v>
      </c>
      <c r="E39" s="82" t="s">
        <v>111</v>
      </c>
      <c r="F39" s="87"/>
      <c r="G39" s="84">
        <f t="shared" si="4"/>
        <v>0</v>
      </c>
      <c r="H39" s="84">
        <f t="shared" si="1"/>
        <v>0</v>
      </c>
      <c r="J39" s="2"/>
      <c r="K39" s="4"/>
    </row>
    <row r="40" spans="1:11" ht="60">
      <c r="A40" s="82" t="s">
        <v>237</v>
      </c>
      <c r="B40" s="83" t="s">
        <v>38</v>
      </c>
      <c r="C40" s="82" t="s">
        <v>81</v>
      </c>
      <c r="D40" s="84">
        <v>615</v>
      </c>
      <c r="E40" s="82" t="s">
        <v>112</v>
      </c>
      <c r="F40" s="87"/>
      <c r="G40" s="84">
        <f t="shared" si="4"/>
        <v>0</v>
      </c>
      <c r="H40" s="84">
        <f t="shared" si="1"/>
        <v>0</v>
      </c>
      <c r="J40" s="2"/>
      <c r="K40" s="4"/>
    </row>
    <row r="41" spans="1:11" ht="30">
      <c r="A41" s="82" t="s">
        <v>238</v>
      </c>
      <c r="B41" s="83" t="s">
        <v>164</v>
      </c>
      <c r="C41" s="82" t="s">
        <v>83</v>
      </c>
      <c r="D41" s="84">
        <v>1500</v>
      </c>
      <c r="E41" s="82" t="s">
        <v>113</v>
      </c>
      <c r="F41" s="87"/>
      <c r="G41" s="84">
        <f t="shared" si="4"/>
        <v>0</v>
      </c>
      <c r="H41" s="84">
        <f t="shared" si="1"/>
        <v>0</v>
      </c>
      <c r="J41" s="2"/>
      <c r="K41" s="4"/>
    </row>
    <row r="42" spans="1:11" ht="60">
      <c r="A42" s="82" t="s">
        <v>239</v>
      </c>
      <c r="B42" s="83" t="s">
        <v>423</v>
      </c>
      <c r="C42" s="82" t="s">
        <v>160</v>
      </c>
      <c r="D42" s="84">
        <v>100</v>
      </c>
      <c r="E42" s="82" t="s">
        <v>114</v>
      </c>
      <c r="F42" s="87"/>
      <c r="G42" s="84">
        <f t="shared" si="4"/>
        <v>0</v>
      </c>
      <c r="H42" s="84">
        <f t="shared" si="1"/>
        <v>0</v>
      </c>
      <c r="J42" s="2"/>
      <c r="K42" s="4"/>
    </row>
    <row r="43" spans="1:11" ht="45">
      <c r="A43" s="82" t="s">
        <v>240</v>
      </c>
      <c r="B43" s="83" t="s">
        <v>424</v>
      </c>
      <c r="C43" s="82" t="s">
        <v>83</v>
      </c>
      <c r="D43" s="84">
        <v>100</v>
      </c>
      <c r="E43" s="82" t="s">
        <v>115</v>
      </c>
      <c r="F43" s="87"/>
      <c r="G43" s="84">
        <f t="shared" si="4"/>
        <v>0</v>
      </c>
      <c r="H43" s="84">
        <f t="shared" si="1"/>
        <v>0</v>
      </c>
      <c r="J43" s="2"/>
      <c r="K43" s="4"/>
    </row>
    <row r="44" spans="1:11" ht="30">
      <c r="A44" s="82" t="s">
        <v>241</v>
      </c>
      <c r="B44" s="83" t="s">
        <v>165</v>
      </c>
      <c r="C44" s="82" t="s">
        <v>81</v>
      </c>
      <c r="D44" s="84">
        <v>1.21</v>
      </c>
      <c r="E44" s="82" t="s">
        <v>116</v>
      </c>
      <c r="F44" s="87"/>
      <c r="G44" s="84">
        <f t="shared" si="4"/>
        <v>0</v>
      </c>
      <c r="H44" s="84">
        <f t="shared" si="1"/>
        <v>0</v>
      </c>
      <c r="J44" s="2"/>
      <c r="K44" s="4"/>
    </row>
    <row r="45" spans="1:11" ht="45">
      <c r="A45" s="82" t="s">
        <v>242</v>
      </c>
      <c r="B45" s="83" t="s">
        <v>39</v>
      </c>
      <c r="C45" s="82" t="s">
        <v>81</v>
      </c>
      <c r="D45" s="84">
        <v>80</v>
      </c>
      <c r="E45" s="82" t="s">
        <v>117</v>
      </c>
      <c r="F45" s="87"/>
      <c r="G45" s="84">
        <f t="shared" si="4"/>
        <v>0</v>
      </c>
      <c r="H45" s="84">
        <f t="shared" si="1"/>
        <v>0</v>
      </c>
      <c r="J45" s="2"/>
      <c r="K45" s="4"/>
    </row>
    <row r="46" spans="1:11" ht="45">
      <c r="A46" s="82" t="s">
        <v>243</v>
      </c>
      <c r="B46" s="83" t="s">
        <v>40</v>
      </c>
      <c r="C46" s="82" t="s">
        <v>82</v>
      </c>
      <c r="D46" s="84">
        <v>60</v>
      </c>
      <c r="E46" s="82" t="s">
        <v>118</v>
      </c>
      <c r="F46" s="87"/>
      <c r="G46" s="84">
        <f t="shared" si="4"/>
        <v>0</v>
      </c>
      <c r="H46" s="84">
        <f t="shared" si="1"/>
        <v>0</v>
      </c>
      <c r="J46" s="2"/>
      <c r="K46" s="4"/>
    </row>
    <row r="47" spans="1:11" ht="30">
      <c r="A47" s="82" t="s">
        <v>244</v>
      </c>
      <c r="B47" s="83" t="s">
        <v>166</v>
      </c>
      <c r="C47" s="82" t="s">
        <v>83</v>
      </c>
      <c r="D47" s="84">
        <v>100</v>
      </c>
      <c r="E47" s="82" t="s">
        <v>119</v>
      </c>
      <c r="F47" s="87"/>
      <c r="G47" s="84">
        <f t="shared" si="4"/>
        <v>0</v>
      </c>
      <c r="H47" s="84">
        <f t="shared" si="1"/>
        <v>0</v>
      </c>
      <c r="J47" s="2"/>
      <c r="K47" s="4"/>
    </row>
    <row r="48" spans="1:11" ht="30">
      <c r="A48" s="82" t="s">
        <v>245</v>
      </c>
      <c r="B48" s="83" t="s">
        <v>167</v>
      </c>
      <c r="C48" s="82" t="s">
        <v>160</v>
      </c>
      <c r="D48" s="84">
        <v>70</v>
      </c>
      <c r="E48" s="82" t="s">
        <v>120</v>
      </c>
      <c r="F48" s="87"/>
      <c r="G48" s="84">
        <f t="shared" si="4"/>
        <v>0</v>
      </c>
      <c r="H48" s="84">
        <f t="shared" si="1"/>
        <v>0</v>
      </c>
      <c r="J48" s="2"/>
      <c r="K48" s="4"/>
    </row>
    <row r="49" spans="1:11" ht="30">
      <c r="A49" s="82" t="s">
        <v>246</v>
      </c>
      <c r="B49" s="83" t="s">
        <v>168</v>
      </c>
      <c r="C49" s="82" t="s">
        <v>83</v>
      </c>
      <c r="D49" s="84">
        <v>28</v>
      </c>
      <c r="E49" s="82" t="s">
        <v>121</v>
      </c>
      <c r="F49" s="87"/>
      <c r="G49" s="84">
        <f t="shared" si="4"/>
        <v>0</v>
      </c>
      <c r="H49" s="84">
        <f t="shared" si="1"/>
        <v>0</v>
      </c>
      <c r="J49" s="2"/>
      <c r="K49" s="4"/>
    </row>
    <row r="50" spans="1:11" s="2" customFormat="1">
      <c r="A50" s="76" t="s">
        <v>247</v>
      </c>
      <c r="B50" s="77" t="s">
        <v>41</v>
      </c>
      <c r="C50" s="76"/>
      <c r="D50" s="81"/>
      <c r="E50" s="76"/>
      <c r="F50" s="81"/>
      <c r="G50" s="84"/>
      <c r="H50" s="81">
        <f>SUM(H51:H65)</f>
        <v>0</v>
      </c>
      <c r="K50" s="4"/>
    </row>
    <row r="51" spans="1:11" ht="30">
      <c r="A51" s="82" t="s">
        <v>248</v>
      </c>
      <c r="B51" s="83" t="s">
        <v>35</v>
      </c>
      <c r="C51" s="82" t="s">
        <v>160</v>
      </c>
      <c r="D51" s="84">
        <v>4</v>
      </c>
      <c r="E51" s="82" t="s">
        <v>107</v>
      </c>
      <c r="F51" s="87"/>
      <c r="G51" s="84">
        <f t="shared" ref="G51:G65" si="5">ROUND(F51*J$1,2)</f>
        <v>0</v>
      </c>
      <c r="H51" s="84">
        <f t="shared" si="1"/>
        <v>0</v>
      </c>
      <c r="J51" s="2"/>
      <c r="K51" s="4"/>
    </row>
    <row r="52" spans="1:11" ht="30">
      <c r="A52" s="82" t="s">
        <v>249</v>
      </c>
      <c r="B52" s="83" t="s">
        <v>431</v>
      </c>
      <c r="C52" s="82" t="s">
        <v>85</v>
      </c>
      <c r="D52" s="84">
        <v>488.3</v>
      </c>
      <c r="E52" s="82" t="s">
        <v>108</v>
      </c>
      <c r="F52" s="87"/>
      <c r="G52" s="84">
        <f t="shared" si="5"/>
        <v>0</v>
      </c>
      <c r="H52" s="84">
        <f t="shared" si="1"/>
        <v>0</v>
      </c>
      <c r="J52" s="2"/>
      <c r="K52" s="4"/>
    </row>
    <row r="53" spans="1:11" ht="30">
      <c r="A53" s="82" t="s">
        <v>250</v>
      </c>
      <c r="B53" s="83" t="s">
        <v>432</v>
      </c>
      <c r="C53" s="82" t="s">
        <v>85</v>
      </c>
      <c r="D53" s="84">
        <v>1895.9</v>
      </c>
      <c r="E53" s="82" t="s">
        <v>109</v>
      </c>
      <c r="F53" s="87"/>
      <c r="G53" s="84">
        <f t="shared" si="5"/>
        <v>0</v>
      </c>
      <c r="H53" s="84">
        <f t="shared" si="1"/>
        <v>0</v>
      </c>
      <c r="J53" s="2"/>
      <c r="K53" s="4"/>
    </row>
    <row r="54" spans="1:11" ht="45">
      <c r="A54" s="82" t="s">
        <v>251</v>
      </c>
      <c r="B54" s="83" t="s">
        <v>36</v>
      </c>
      <c r="C54" s="82" t="s">
        <v>85</v>
      </c>
      <c r="D54" s="84">
        <v>2.9</v>
      </c>
      <c r="E54" s="82" t="s">
        <v>110</v>
      </c>
      <c r="F54" s="87"/>
      <c r="G54" s="84">
        <f t="shared" si="5"/>
        <v>0</v>
      </c>
      <c r="H54" s="84">
        <f t="shared" si="1"/>
        <v>0</v>
      </c>
      <c r="J54" s="2"/>
      <c r="K54" s="4"/>
    </row>
    <row r="55" spans="1:11" ht="45">
      <c r="A55" s="82" t="s">
        <v>252</v>
      </c>
      <c r="B55" s="83" t="s">
        <v>37</v>
      </c>
      <c r="C55" s="82" t="s">
        <v>82</v>
      </c>
      <c r="D55" s="84">
        <v>12</v>
      </c>
      <c r="E55" s="82" t="s">
        <v>111</v>
      </c>
      <c r="F55" s="87"/>
      <c r="G55" s="84">
        <f t="shared" si="5"/>
        <v>0</v>
      </c>
      <c r="H55" s="84">
        <f t="shared" si="1"/>
        <v>0</v>
      </c>
      <c r="J55" s="2"/>
      <c r="K55" s="4"/>
    </row>
    <row r="56" spans="1:11" ht="60">
      <c r="A56" s="82" t="s">
        <v>253</v>
      </c>
      <c r="B56" s="83" t="s">
        <v>38</v>
      </c>
      <c r="C56" s="82" t="s">
        <v>81</v>
      </c>
      <c r="D56" s="84">
        <v>99</v>
      </c>
      <c r="E56" s="82" t="s">
        <v>112</v>
      </c>
      <c r="F56" s="87"/>
      <c r="G56" s="84">
        <f t="shared" si="5"/>
        <v>0</v>
      </c>
      <c r="H56" s="84">
        <f t="shared" si="1"/>
        <v>0</v>
      </c>
      <c r="J56" s="2"/>
      <c r="K56" s="4"/>
    </row>
    <row r="57" spans="1:11" ht="30">
      <c r="A57" s="82" t="s">
        <v>254</v>
      </c>
      <c r="B57" s="83" t="s">
        <v>164</v>
      </c>
      <c r="C57" s="82" t="s">
        <v>83</v>
      </c>
      <c r="D57" s="84">
        <v>240</v>
      </c>
      <c r="E57" s="82" t="s">
        <v>113</v>
      </c>
      <c r="F57" s="87"/>
      <c r="G57" s="84">
        <f t="shared" si="5"/>
        <v>0</v>
      </c>
      <c r="H57" s="84">
        <f t="shared" si="1"/>
        <v>0</v>
      </c>
      <c r="J57" s="2"/>
      <c r="K57" s="4"/>
    </row>
    <row r="58" spans="1:11" ht="60">
      <c r="A58" s="82" t="s">
        <v>255</v>
      </c>
      <c r="B58" s="83" t="s">
        <v>423</v>
      </c>
      <c r="C58" s="82" t="s">
        <v>160</v>
      </c>
      <c r="D58" s="84">
        <v>16</v>
      </c>
      <c r="E58" s="82" t="s">
        <v>114</v>
      </c>
      <c r="F58" s="87"/>
      <c r="G58" s="84">
        <f t="shared" si="5"/>
        <v>0</v>
      </c>
      <c r="H58" s="84">
        <f t="shared" si="1"/>
        <v>0</v>
      </c>
      <c r="J58" s="2"/>
      <c r="K58" s="4"/>
    </row>
    <row r="59" spans="1:11" ht="45">
      <c r="A59" s="82" t="s">
        <v>256</v>
      </c>
      <c r="B59" s="83" t="s">
        <v>424</v>
      </c>
      <c r="C59" s="82" t="s">
        <v>83</v>
      </c>
      <c r="D59" s="84">
        <v>16</v>
      </c>
      <c r="E59" s="82" t="s">
        <v>115</v>
      </c>
      <c r="F59" s="87"/>
      <c r="G59" s="84">
        <f t="shared" si="5"/>
        <v>0</v>
      </c>
      <c r="H59" s="84">
        <f t="shared" si="1"/>
        <v>0</v>
      </c>
      <c r="J59" s="2"/>
      <c r="K59" s="4"/>
    </row>
    <row r="60" spans="1:11" ht="30">
      <c r="A60" s="82" t="s">
        <v>257</v>
      </c>
      <c r="B60" s="83" t="s">
        <v>165</v>
      </c>
      <c r="C60" s="82" t="s">
        <v>81</v>
      </c>
      <c r="D60" s="84">
        <v>0.19</v>
      </c>
      <c r="E60" s="82" t="s">
        <v>116</v>
      </c>
      <c r="F60" s="87"/>
      <c r="G60" s="84">
        <f t="shared" si="5"/>
        <v>0</v>
      </c>
      <c r="H60" s="84">
        <f t="shared" si="1"/>
        <v>0</v>
      </c>
      <c r="J60" s="2"/>
      <c r="K60" s="4"/>
    </row>
    <row r="61" spans="1:11" ht="45">
      <c r="A61" s="82" t="s">
        <v>258</v>
      </c>
      <c r="B61" s="83" t="s">
        <v>39</v>
      </c>
      <c r="C61" s="82" t="s">
        <v>81</v>
      </c>
      <c r="D61" s="84">
        <v>30</v>
      </c>
      <c r="E61" s="82" t="s">
        <v>117</v>
      </c>
      <c r="F61" s="87"/>
      <c r="G61" s="84">
        <f t="shared" si="5"/>
        <v>0</v>
      </c>
      <c r="H61" s="84">
        <f t="shared" si="1"/>
        <v>0</v>
      </c>
      <c r="J61" s="2"/>
      <c r="K61" s="4"/>
    </row>
    <row r="62" spans="1:11" ht="45">
      <c r="A62" s="82" t="s">
        <v>259</v>
      </c>
      <c r="B62" s="83" t="s">
        <v>40</v>
      </c>
      <c r="C62" s="82" t="s">
        <v>82</v>
      </c>
      <c r="D62" s="84">
        <v>9.6</v>
      </c>
      <c r="E62" s="82" t="s">
        <v>118</v>
      </c>
      <c r="F62" s="87"/>
      <c r="G62" s="84">
        <f t="shared" si="5"/>
        <v>0</v>
      </c>
      <c r="H62" s="84">
        <f t="shared" si="1"/>
        <v>0</v>
      </c>
      <c r="J62" s="2"/>
      <c r="K62" s="4"/>
    </row>
    <row r="63" spans="1:11" ht="30">
      <c r="A63" s="82" t="s">
        <v>260</v>
      </c>
      <c r="B63" s="83" t="s">
        <v>166</v>
      </c>
      <c r="C63" s="82" t="s">
        <v>83</v>
      </c>
      <c r="D63" s="84">
        <v>20</v>
      </c>
      <c r="E63" s="82" t="s">
        <v>119</v>
      </c>
      <c r="F63" s="87"/>
      <c r="G63" s="84">
        <f t="shared" si="5"/>
        <v>0</v>
      </c>
      <c r="H63" s="84">
        <f t="shared" si="1"/>
        <v>0</v>
      </c>
      <c r="J63" s="2"/>
      <c r="K63" s="4"/>
    </row>
    <row r="64" spans="1:11" ht="30">
      <c r="A64" s="82" t="s">
        <v>261</v>
      </c>
      <c r="B64" s="83" t="s">
        <v>167</v>
      </c>
      <c r="C64" s="82" t="s">
        <v>160</v>
      </c>
      <c r="D64" s="84">
        <v>10</v>
      </c>
      <c r="E64" s="82" t="s">
        <v>120</v>
      </c>
      <c r="F64" s="87"/>
      <c r="G64" s="84">
        <f t="shared" si="5"/>
        <v>0</v>
      </c>
      <c r="H64" s="84">
        <f t="shared" si="1"/>
        <v>0</v>
      </c>
      <c r="J64" s="2"/>
      <c r="K64" s="4"/>
    </row>
    <row r="65" spans="1:11" ht="30">
      <c r="A65" s="82" t="s">
        <v>262</v>
      </c>
      <c r="B65" s="83" t="s">
        <v>168</v>
      </c>
      <c r="C65" s="82" t="s">
        <v>83</v>
      </c>
      <c r="D65" s="84">
        <v>4</v>
      </c>
      <c r="E65" s="82" t="s">
        <v>121</v>
      </c>
      <c r="F65" s="87"/>
      <c r="G65" s="84">
        <f t="shared" si="5"/>
        <v>0</v>
      </c>
      <c r="H65" s="84">
        <f t="shared" si="1"/>
        <v>0</v>
      </c>
      <c r="J65" s="2"/>
      <c r="K65" s="4"/>
    </row>
    <row r="66" spans="1:11" s="2" customFormat="1">
      <c r="A66" s="76" t="s">
        <v>263</v>
      </c>
      <c r="B66" s="77" t="s">
        <v>42</v>
      </c>
      <c r="C66" s="76"/>
      <c r="D66" s="81"/>
      <c r="E66" s="76"/>
      <c r="F66" s="81"/>
      <c r="G66" s="84"/>
      <c r="H66" s="81">
        <f>SUM(H67:H81)</f>
        <v>0</v>
      </c>
      <c r="K66" s="4"/>
    </row>
    <row r="67" spans="1:11" ht="30">
      <c r="A67" s="82" t="s">
        <v>264</v>
      </c>
      <c r="B67" s="83" t="s">
        <v>35</v>
      </c>
      <c r="C67" s="82" t="s">
        <v>160</v>
      </c>
      <c r="D67" s="84">
        <v>9</v>
      </c>
      <c r="E67" s="82" t="s">
        <v>107</v>
      </c>
      <c r="F67" s="87"/>
      <c r="G67" s="84">
        <f t="shared" ref="G67:G81" si="6">ROUND(F67*J$1,2)</f>
        <v>0</v>
      </c>
      <c r="H67" s="84">
        <f t="shared" si="1"/>
        <v>0</v>
      </c>
      <c r="J67" s="2"/>
      <c r="K67" s="4"/>
    </row>
    <row r="68" spans="1:11" ht="30">
      <c r="A68" s="82" t="s">
        <v>265</v>
      </c>
      <c r="B68" s="83" t="s">
        <v>431</v>
      </c>
      <c r="C68" s="82" t="s">
        <v>85</v>
      </c>
      <c r="D68" s="84">
        <v>1074.3000000000002</v>
      </c>
      <c r="E68" s="82" t="s">
        <v>108</v>
      </c>
      <c r="F68" s="87"/>
      <c r="G68" s="84">
        <f t="shared" si="6"/>
        <v>0</v>
      </c>
      <c r="H68" s="84">
        <f t="shared" si="1"/>
        <v>0</v>
      </c>
      <c r="J68" s="2"/>
      <c r="K68" s="4"/>
    </row>
    <row r="69" spans="1:11" ht="30">
      <c r="A69" s="82" t="s">
        <v>266</v>
      </c>
      <c r="B69" s="83" t="s">
        <v>432</v>
      </c>
      <c r="C69" s="82" t="s">
        <v>85</v>
      </c>
      <c r="D69" s="84">
        <v>4312.5</v>
      </c>
      <c r="E69" s="82" t="s">
        <v>109</v>
      </c>
      <c r="F69" s="87"/>
      <c r="G69" s="84">
        <f t="shared" si="6"/>
        <v>0</v>
      </c>
      <c r="H69" s="84">
        <f t="shared" si="1"/>
        <v>0</v>
      </c>
      <c r="J69" s="2"/>
      <c r="K69" s="4"/>
    </row>
    <row r="70" spans="1:11" ht="45">
      <c r="A70" s="82" t="s">
        <v>267</v>
      </c>
      <c r="B70" s="83" t="s">
        <v>36</v>
      </c>
      <c r="C70" s="82" t="s">
        <v>85</v>
      </c>
      <c r="D70" s="84">
        <v>6.75</v>
      </c>
      <c r="E70" s="82" t="s">
        <v>110</v>
      </c>
      <c r="F70" s="87"/>
      <c r="G70" s="84">
        <f t="shared" si="6"/>
        <v>0</v>
      </c>
      <c r="H70" s="84">
        <f t="shared" si="1"/>
        <v>0</v>
      </c>
      <c r="J70" s="2"/>
      <c r="K70" s="4"/>
    </row>
    <row r="71" spans="1:11" ht="45">
      <c r="A71" s="82" t="s">
        <v>268</v>
      </c>
      <c r="B71" s="83" t="s">
        <v>37</v>
      </c>
      <c r="C71" s="82" t="s">
        <v>82</v>
      </c>
      <c r="D71" s="84">
        <v>27</v>
      </c>
      <c r="E71" s="82" t="s">
        <v>111</v>
      </c>
      <c r="F71" s="87"/>
      <c r="G71" s="84">
        <f t="shared" si="6"/>
        <v>0</v>
      </c>
      <c r="H71" s="84">
        <f t="shared" si="1"/>
        <v>0</v>
      </c>
      <c r="J71" s="2"/>
      <c r="K71" s="4"/>
    </row>
    <row r="72" spans="1:11" ht="60">
      <c r="A72" s="82" t="s">
        <v>269</v>
      </c>
      <c r="B72" s="83" t="s">
        <v>38</v>
      </c>
      <c r="C72" s="82" t="s">
        <v>81</v>
      </c>
      <c r="D72" s="84">
        <v>225</v>
      </c>
      <c r="E72" s="82" t="s">
        <v>112</v>
      </c>
      <c r="F72" s="87"/>
      <c r="G72" s="84">
        <f t="shared" si="6"/>
        <v>0</v>
      </c>
      <c r="H72" s="84">
        <f t="shared" si="1"/>
        <v>0</v>
      </c>
      <c r="J72" s="2"/>
      <c r="K72" s="4"/>
    </row>
    <row r="73" spans="1:11" ht="30">
      <c r="A73" s="82" t="s">
        <v>270</v>
      </c>
      <c r="B73" s="83" t="s">
        <v>164</v>
      </c>
      <c r="C73" s="82" t="s">
        <v>83</v>
      </c>
      <c r="D73" s="84">
        <v>540</v>
      </c>
      <c r="E73" s="82" t="s">
        <v>113</v>
      </c>
      <c r="F73" s="87"/>
      <c r="G73" s="84">
        <f t="shared" si="6"/>
        <v>0</v>
      </c>
      <c r="H73" s="84">
        <f t="shared" si="1"/>
        <v>0</v>
      </c>
      <c r="J73" s="2"/>
      <c r="K73" s="4"/>
    </row>
    <row r="74" spans="1:11" ht="60">
      <c r="A74" s="82" t="s">
        <v>271</v>
      </c>
      <c r="B74" s="83" t="s">
        <v>423</v>
      </c>
      <c r="C74" s="82" t="s">
        <v>160</v>
      </c>
      <c r="D74" s="84">
        <v>36</v>
      </c>
      <c r="E74" s="82" t="s">
        <v>114</v>
      </c>
      <c r="F74" s="87"/>
      <c r="G74" s="84">
        <f t="shared" si="6"/>
        <v>0</v>
      </c>
      <c r="H74" s="84">
        <f t="shared" si="1"/>
        <v>0</v>
      </c>
      <c r="J74" s="2"/>
      <c r="K74" s="4"/>
    </row>
    <row r="75" spans="1:11" ht="45">
      <c r="A75" s="82" t="s">
        <v>272</v>
      </c>
      <c r="B75" s="83" t="s">
        <v>424</v>
      </c>
      <c r="C75" s="82" t="s">
        <v>83</v>
      </c>
      <c r="D75" s="84">
        <v>36</v>
      </c>
      <c r="E75" s="82" t="s">
        <v>115</v>
      </c>
      <c r="F75" s="87"/>
      <c r="G75" s="84">
        <f t="shared" si="6"/>
        <v>0</v>
      </c>
      <c r="H75" s="84">
        <f t="shared" si="1"/>
        <v>0</v>
      </c>
      <c r="J75" s="2"/>
      <c r="K75" s="4"/>
    </row>
    <row r="76" spans="1:11" ht="30">
      <c r="A76" s="82" t="s">
        <v>273</v>
      </c>
      <c r="B76" s="83" t="s">
        <v>165</v>
      </c>
      <c r="C76" s="82" t="s">
        <v>81</v>
      </c>
      <c r="D76" s="84">
        <v>0.39</v>
      </c>
      <c r="E76" s="82" t="s">
        <v>116</v>
      </c>
      <c r="F76" s="87"/>
      <c r="G76" s="84">
        <f t="shared" si="6"/>
        <v>0</v>
      </c>
      <c r="H76" s="84">
        <f t="shared" ref="H76:H139" si="7">ROUND(D76*G76,2)</f>
        <v>0</v>
      </c>
      <c r="J76" s="2"/>
      <c r="K76" s="4"/>
    </row>
    <row r="77" spans="1:11" ht="45">
      <c r="A77" s="82" t="s">
        <v>274</v>
      </c>
      <c r="B77" s="83" t="s">
        <v>39</v>
      </c>
      <c r="C77" s="82" t="s">
        <v>81</v>
      </c>
      <c r="D77" s="84">
        <v>72</v>
      </c>
      <c r="E77" s="82" t="s">
        <v>117</v>
      </c>
      <c r="F77" s="87"/>
      <c r="G77" s="84">
        <f t="shared" si="6"/>
        <v>0</v>
      </c>
      <c r="H77" s="84">
        <f t="shared" si="7"/>
        <v>0</v>
      </c>
      <c r="J77" s="2"/>
      <c r="K77" s="4"/>
    </row>
    <row r="78" spans="1:11" ht="45">
      <c r="A78" s="82" t="s">
        <v>275</v>
      </c>
      <c r="B78" s="83" t="s">
        <v>40</v>
      </c>
      <c r="C78" s="82" t="s">
        <v>82</v>
      </c>
      <c r="D78" s="84">
        <v>21.6</v>
      </c>
      <c r="E78" s="82" t="s">
        <v>118</v>
      </c>
      <c r="F78" s="87"/>
      <c r="G78" s="84">
        <f t="shared" si="6"/>
        <v>0</v>
      </c>
      <c r="H78" s="84">
        <f t="shared" si="7"/>
        <v>0</v>
      </c>
      <c r="J78" s="2"/>
      <c r="K78" s="4"/>
    </row>
    <row r="79" spans="1:11" ht="30">
      <c r="A79" s="82" t="s">
        <v>276</v>
      </c>
      <c r="B79" s="83" t="s">
        <v>166</v>
      </c>
      <c r="C79" s="82" t="s">
        <v>83</v>
      </c>
      <c r="D79" s="84">
        <v>30</v>
      </c>
      <c r="E79" s="82" t="s">
        <v>119</v>
      </c>
      <c r="F79" s="87"/>
      <c r="G79" s="84">
        <f t="shared" si="6"/>
        <v>0</v>
      </c>
      <c r="H79" s="84">
        <f t="shared" si="7"/>
        <v>0</v>
      </c>
      <c r="J79" s="2"/>
      <c r="K79" s="4"/>
    </row>
    <row r="80" spans="1:11" ht="30">
      <c r="A80" s="82" t="s">
        <v>277</v>
      </c>
      <c r="B80" s="83" t="s">
        <v>167</v>
      </c>
      <c r="C80" s="82" t="s">
        <v>160</v>
      </c>
      <c r="D80" s="84">
        <v>21</v>
      </c>
      <c r="E80" s="82" t="s">
        <v>120</v>
      </c>
      <c r="F80" s="87"/>
      <c r="G80" s="84">
        <f t="shared" si="6"/>
        <v>0</v>
      </c>
      <c r="H80" s="84">
        <f t="shared" si="7"/>
        <v>0</v>
      </c>
      <c r="J80" s="2"/>
      <c r="K80" s="4"/>
    </row>
    <row r="81" spans="1:11" ht="30">
      <c r="A81" s="82" t="s">
        <v>278</v>
      </c>
      <c r="B81" s="83" t="s">
        <v>168</v>
      </c>
      <c r="C81" s="82" t="s">
        <v>83</v>
      </c>
      <c r="D81" s="84">
        <v>8.3999999999999986</v>
      </c>
      <c r="E81" s="82" t="s">
        <v>121</v>
      </c>
      <c r="F81" s="87"/>
      <c r="G81" s="84">
        <f t="shared" si="6"/>
        <v>0</v>
      </c>
      <c r="H81" s="84">
        <f t="shared" si="7"/>
        <v>0</v>
      </c>
      <c r="J81" s="2"/>
      <c r="K81" s="4"/>
    </row>
    <row r="82" spans="1:11" s="2" customFormat="1">
      <c r="A82" s="76" t="s">
        <v>279</v>
      </c>
      <c r="B82" s="77" t="s">
        <v>43</v>
      </c>
      <c r="C82" s="76"/>
      <c r="D82" s="81"/>
      <c r="E82" s="76"/>
      <c r="F82" s="81"/>
      <c r="G82" s="84"/>
      <c r="H82" s="81">
        <f>SUM(H83:H96)</f>
        <v>0</v>
      </c>
      <c r="K82" s="4"/>
    </row>
    <row r="83" spans="1:11" ht="30">
      <c r="A83" s="82" t="s">
        <v>280</v>
      </c>
      <c r="B83" s="83" t="s">
        <v>35</v>
      </c>
      <c r="C83" s="82" t="s">
        <v>160</v>
      </c>
      <c r="D83" s="84">
        <v>4</v>
      </c>
      <c r="E83" s="82" t="s">
        <v>107</v>
      </c>
      <c r="F83" s="87"/>
      <c r="G83" s="84">
        <f t="shared" ref="G83:G96" si="8">ROUND(F83*J$1,2)</f>
        <v>0</v>
      </c>
      <c r="H83" s="84">
        <f t="shared" si="7"/>
        <v>0</v>
      </c>
      <c r="J83" s="2"/>
      <c r="K83" s="4"/>
    </row>
    <row r="84" spans="1:11" ht="30">
      <c r="A84" s="82" t="s">
        <v>281</v>
      </c>
      <c r="B84" s="83" t="s">
        <v>431</v>
      </c>
      <c r="C84" s="82" t="s">
        <v>85</v>
      </c>
      <c r="D84" s="84">
        <v>423.2</v>
      </c>
      <c r="E84" s="82" t="s">
        <v>108</v>
      </c>
      <c r="F84" s="87"/>
      <c r="G84" s="84">
        <f t="shared" si="8"/>
        <v>0</v>
      </c>
      <c r="H84" s="84">
        <f t="shared" si="7"/>
        <v>0</v>
      </c>
      <c r="J84" s="2"/>
      <c r="K84" s="4"/>
    </row>
    <row r="85" spans="1:11" ht="30">
      <c r="A85" s="82" t="s">
        <v>282</v>
      </c>
      <c r="B85" s="83" t="s">
        <v>432</v>
      </c>
      <c r="C85" s="82" t="s">
        <v>85</v>
      </c>
      <c r="D85" s="84">
        <v>1312.5</v>
      </c>
      <c r="E85" s="82" t="s">
        <v>109</v>
      </c>
      <c r="F85" s="87"/>
      <c r="G85" s="84">
        <f t="shared" si="8"/>
        <v>0</v>
      </c>
      <c r="H85" s="84">
        <f t="shared" si="7"/>
        <v>0</v>
      </c>
      <c r="J85" s="2"/>
      <c r="K85" s="4"/>
    </row>
    <row r="86" spans="1:11" ht="45">
      <c r="A86" s="82" t="s">
        <v>283</v>
      </c>
      <c r="B86" s="83" t="s">
        <v>36</v>
      </c>
      <c r="C86" s="82" t="s">
        <v>85</v>
      </c>
      <c r="D86" s="84">
        <v>0.74</v>
      </c>
      <c r="E86" s="82" t="s">
        <v>110</v>
      </c>
      <c r="F86" s="87"/>
      <c r="G86" s="84">
        <f t="shared" si="8"/>
        <v>0</v>
      </c>
      <c r="H86" s="84">
        <f t="shared" si="7"/>
        <v>0</v>
      </c>
      <c r="J86" s="2"/>
      <c r="K86" s="4"/>
    </row>
    <row r="87" spans="1:11" ht="45">
      <c r="A87" s="82" t="s">
        <v>284</v>
      </c>
      <c r="B87" s="83" t="s">
        <v>37</v>
      </c>
      <c r="C87" s="82" t="s">
        <v>82</v>
      </c>
      <c r="D87" s="84">
        <v>12</v>
      </c>
      <c r="E87" s="82" t="s">
        <v>111</v>
      </c>
      <c r="F87" s="87"/>
      <c r="G87" s="84">
        <f t="shared" si="8"/>
        <v>0</v>
      </c>
      <c r="H87" s="84">
        <f t="shared" si="7"/>
        <v>0</v>
      </c>
      <c r="J87" s="2"/>
      <c r="K87" s="4"/>
    </row>
    <row r="88" spans="1:11" ht="60">
      <c r="A88" s="82" t="s">
        <v>285</v>
      </c>
      <c r="B88" s="83" t="s">
        <v>38</v>
      </c>
      <c r="C88" s="82" t="s">
        <v>81</v>
      </c>
      <c r="D88" s="84">
        <v>99</v>
      </c>
      <c r="E88" s="82" t="s">
        <v>112</v>
      </c>
      <c r="F88" s="87"/>
      <c r="G88" s="84">
        <f t="shared" si="8"/>
        <v>0</v>
      </c>
      <c r="H88" s="84">
        <f t="shared" si="7"/>
        <v>0</v>
      </c>
      <c r="J88" s="2"/>
      <c r="K88" s="4"/>
    </row>
    <row r="89" spans="1:11" ht="30">
      <c r="A89" s="82" t="s">
        <v>286</v>
      </c>
      <c r="B89" s="83" t="s">
        <v>164</v>
      </c>
      <c r="C89" s="82" t="s">
        <v>83</v>
      </c>
      <c r="D89" s="84">
        <v>240</v>
      </c>
      <c r="E89" s="82" t="s">
        <v>113</v>
      </c>
      <c r="F89" s="87"/>
      <c r="G89" s="84">
        <f t="shared" si="8"/>
        <v>0</v>
      </c>
      <c r="H89" s="84">
        <f t="shared" si="7"/>
        <v>0</v>
      </c>
      <c r="J89" s="2"/>
      <c r="K89" s="4"/>
    </row>
    <row r="90" spans="1:11" ht="60">
      <c r="A90" s="82" t="s">
        <v>287</v>
      </c>
      <c r="B90" s="83" t="s">
        <v>425</v>
      </c>
      <c r="C90" s="82" t="s">
        <v>160</v>
      </c>
      <c r="D90" s="84">
        <v>16</v>
      </c>
      <c r="E90" s="82" t="s">
        <v>122</v>
      </c>
      <c r="F90" s="87"/>
      <c r="G90" s="84">
        <f t="shared" si="8"/>
        <v>0</v>
      </c>
      <c r="H90" s="84">
        <f t="shared" si="7"/>
        <v>0</v>
      </c>
      <c r="J90" s="2"/>
      <c r="K90" s="4"/>
    </row>
    <row r="91" spans="1:11" ht="45">
      <c r="A91" s="82" t="s">
        <v>288</v>
      </c>
      <c r="B91" s="83" t="s">
        <v>426</v>
      </c>
      <c r="C91" s="82" t="s">
        <v>83</v>
      </c>
      <c r="D91" s="84">
        <v>16</v>
      </c>
      <c r="E91" s="82" t="s">
        <v>123</v>
      </c>
      <c r="F91" s="87"/>
      <c r="G91" s="84">
        <f t="shared" si="8"/>
        <v>0</v>
      </c>
      <c r="H91" s="84">
        <f t="shared" si="7"/>
        <v>0</v>
      </c>
      <c r="J91" s="2"/>
      <c r="K91" s="4"/>
    </row>
    <row r="92" spans="1:11" ht="30">
      <c r="A92" s="82" t="s">
        <v>289</v>
      </c>
      <c r="B92" s="83" t="s">
        <v>165</v>
      </c>
      <c r="C92" s="82" t="s">
        <v>81</v>
      </c>
      <c r="D92" s="84">
        <v>0.17</v>
      </c>
      <c r="E92" s="82" t="s">
        <v>116</v>
      </c>
      <c r="F92" s="87"/>
      <c r="G92" s="84">
        <f t="shared" si="8"/>
        <v>0</v>
      </c>
      <c r="H92" s="84">
        <f t="shared" si="7"/>
        <v>0</v>
      </c>
      <c r="J92" s="2"/>
      <c r="K92" s="4"/>
    </row>
    <row r="93" spans="1:11" ht="45">
      <c r="A93" s="82" t="s">
        <v>290</v>
      </c>
      <c r="B93" s="83" t="s">
        <v>40</v>
      </c>
      <c r="C93" s="82" t="s">
        <v>82</v>
      </c>
      <c r="D93" s="84">
        <v>9.6</v>
      </c>
      <c r="E93" s="82" t="s">
        <v>118</v>
      </c>
      <c r="F93" s="87"/>
      <c r="G93" s="84">
        <f t="shared" si="8"/>
        <v>0</v>
      </c>
      <c r="H93" s="84">
        <f t="shared" si="7"/>
        <v>0</v>
      </c>
      <c r="J93" s="2"/>
      <c r="K93" s="4"/>
    </row>
    <row r="94" spans="1:11" ht="30">
      <c r="A94" s="82" t="s">
        <v>291</v>
      </c>
      <c r="B94" s="83" t="s">
        <v>166</v>
      </c>
      <c r="C94" s="82" t="s">
        <v>83</v>
      </c>
      <c r="D94" s="84">
        <v>10</v>
      </c>
      <c r="E94" s="82" t="s">
        <v>119</v>
      </c>
      <c r="F94" s="87"/>
      <c r="G94" s="84">
        <f t="shared" si="8"/>
        <v>0</v>
      </c>
      <c r="H94" s="84">
        <f t="shared" si="7"/>
        <v>0</v>
      </c>
      <c r="J94" s="2"/>
      <c r="K94" s="4"/>
    </row>
    <row r="95" spans="1:11" ht="30">
      <c r="A95" s="82" t="s">
        <v>292</v>
      </c>
      <c r="B95" s="83" t="s">
        <v>167</v>
      </c>
      <c r="C95" s="82" t="s">
        <v>160</v>
      </c>
      <c r="D95" s="84">
        <v>11</v>
      </c>
      <c r="E95" s="82" t="s">
        <v>120</v>
      </c>
      <c r="F95" s="87"/>
      <c r="G95" s="84">
        <f t="shared" si="8"/>
        <v>0</v>
      </c>
      <c r="H95" s="84">
        <f t="shared" si="7"/>
        <v>0</v>
      </c>
      <c r="J95" s="2"/>
      <c r="K95" s="4"/>
    </row>
    <row r="96" spans="1:11" ht="30">
      <c r="A96" s="82" t="s">
        <v>293</v>
      </c>
      <c r="B96" s="83" t="s">
        <v>168</v>
      </c>
      <c r="C96" s="82" t="s">
        <v>83</v>
      </c>
      <c r="D96" s="84">
        <v>4.4000000000000004</v>
      </c>
      <c r="E96" s="82" t="s">
        <v>121</v>
      </c>
      <c r="F96" s="87"/>
      <c r="G96" s="84">
        <f t="shared" si="8"/>
        <v>0</v>
      </c>
      <c r="H96" s="84">
        <f t="shared" si="7"/>
        <v>0</v>
      </c>
      <c r="J96" s="2"/>
      <c r="K96" s="4"/>
    </row>
    <row r="97" spans="1:11" s="2" customFormat="1">
      <c r="A97" s="76" t="s">
        <v>294</v>
      </c>
      <c r="B97" s="77" t="s">
        <v>205</v>
      </c>
      <c r="C97" s="76"/>
      <c r="D97" s="81"/>
      <c r="E97" s="76"/>
      <c r="F97" s="81"/>
      <c r="G97" s="84"/>
      <c r="H97" s="81">
        <f>SUM(H98:H111)</f>
        <v>0</v>
      </c>
      <c r="K97" s="4"/>
    </row>
    <row r="98" spans="1:11" ht="30">
      <c r="A98" s="82" t="s">
        <v>295</v>
      </c>
      <c r="B98" s="83" t="s">
        <v>35</v>
      </c>
      <c r="C98" s="82" t="s">
        <v>160</v>
      </c>
      <c r="D98" s="84">
        <v>3</v>
      </c>
      <c r="E98" s="82" t="s">
        <v>107</v>
      </c>
      <c r="F98" s="87"/>
      <c r="G98" s="84">
        <f t="shared" ref="G98:G111" si="9">ROUND(F98*J$1,2)</f>
        <v>0</v>
      </c>
      <c r="H98" s="84">
        <f t="shared" si="7"/>
        <v>0</v>
      </c>
      <c r="J98" s="2"/>
      <c r="K98" s="4"/>
    </row>
    <row r="99" spans="1:11" ht="30">
      <c r="A99" s="82" t="s">
        <v>296</v>
      </c>
      <c r="B99" s="83" t="s">
        <v>431</v>
      </c>
      <c r="C99" s="82" t="s">
        <v>85</v>
      </c>
      <c r="D99" s="84">
        <v>187.2</v>
      </c>
      <c r="E99" s="82" t="s">
        <v>108</v>
      </c>
      <c r="F99" s="87"/>
      <c r="G99" s="84">
        <f t="shared" si="9"/>
        <v>0</v>
      </c>
      <c r="H99" s="84">
        <f t="shared" si="7"/>
        <v>0</v>
      </c>
      <c r="J99" s="2"/>
      <c r="K99" s="4"/>
    </row>
    <row r="100" spans="1:11" ht="30">
      <c r="A100" s="82" t="s">
        <v>297</v>
      </c>
      <c r="B100" s="83" t="s">
        <v>432</v>
      </c>
      <c r="C100" s="82" t="s">
        <v>85</v>
      </c>
      <c r="D100" s="84">
        <v>541.70000000000005</v>
      </c>
      <c r="E100" s="82" t="s">
        <v>109</v>
      </c>
      <c r="F100" s="87"/>
      <c r="G100" s="84">
        <f t="shared" si="9"/>
        <v>0</v>
      </c>
      <c r="H100" s="84">
        <f t="shared" si="7"/>
        <v>0</v>
      </c>
      <c r="J100" s="2"/>
      <c r="K100" s="4"/>
    </row>
    <row r="101" spans="1:11" ht="45">
      <c r="A101" s="82" t="s">
        <v>298</v>
      </c>
      <c r="B101" s="83" t="s">
        <v>36</v>
      </c>
      <c r="C101" s="82" t="s">
        <v>85</v>
      </c>
      <c r="D101" s="84">
        <v>0.43</v>
      </c>
      <c r="E101" s="82" t="s">
        <v>110</v>
      </c>
      <c r="F101" s="87"/>
      <c r="G101" s="84">
        <f t="shared" si="9"/>
        <v>0</v>
      </c>
      <c r="H101" s="84">
        <f t="shared" si="7"/>
        <v>0</v>
      </c>
      <c r="J101" s="2"/>
      <c r="K101" s="4"/>
    </row>
    <row r="102" spans="1:11" ht="45">
      <c r="A102" s="82" t="s">
        <v>299</v>
      </c>
      <c r="B102" s="83" t="s">
        <v>37</v>
      </c>
      <c r="C102" s="82" t="s">
        <v>82</v>
      </c>
      <c r="D102" s="84">
        <v>4.5</v>
      </c>
      <c r="E102" s="82" t="s">
        <v>111</v>
      </c>
      <c r="F102" s="87"/>
      <c r="G102" s="84">
        <f t="shared" si="9"/>
        <v>0</v>
      </c>
      <c r="H102" s="84">
        <f t="shared" si="7"/>
        <v>0</v>
      </c>
      <c r="J102" s="2"/>
      <c r="K102" s="4"/>
    </row>
    <row r="103" spans="1:11" ht="60">
      <c r="A103" s="82" t="s">
        <v>300</v>
      </c>
      <c r="B103" s="83" t="s">
        <v>38</v>
      </c>
      <c r="C103" s="82" t="s">
        <v>81</v>
      </c>
      <c r="D103" s="84">
        <v>37.5</v>
      </c>
      <c r="E103" s="82" t="s">
        <v>112</v>
      </c>
      <c r="F103" s="87"/>
      <c r="G103" s="84">
        <f t="shared" si="9"/>
        <v>0</v>
      </c>
      <c r="H103" s="84">
        <f t="shared" si="7"/>
        <v>0</v>
      </c>
      <c r="J103" s="2"/>
      <c r="K103" s="4"/>
    </row>
    <row r="104" spans="1:11" ht="30">
      <c r="A104" s="82" t="s">
        <v>301</v>
      </c>
      <c r="B104" s="83" t="s">
        <v>164</v>
      </c>
      <c r="C104" s="82" t="s">
        <v>83</v>
      </c>
      <c r="D104" s="84">
        <v>90</v>
      </c>
      <c r="E104" s="82" t="s">
        <v>113</v>
      </c>
      <c r="F104" s="87"/>
      <c r="G104" s="84">
        <f t="shared" si="9"/>
        <v>0</v>
      </c>
      <c r="H104" s="84">
        <f t="shared" si="7"/>
        <v>0</v>
      </c>
      <c r="J104" s="2"/>
      <c r="K104" s="4"/>
    </row>
    <row r="105" spans="1:11" ht="60">
      <c r="A105" s="82" t="s">
        <v>302</v>
      </c>
      <c r="B105" s="83" t="s">
        <v>425</v>
      </c>
      <c r="C105" s="82" t="s">
        <v>160</v>
      </c>
      <c r="D105" s="84">
        <v>6</v>
      </c>
      <c r="E105" s="82" t="s">
        <v>122</v>
      </c>
      <c r="F105" s="87"/>
      <c r="G105" s="84">
        <f t="shared" si="9"/>
        <v>0</v>
      </c>
      <c r="H105" s="84">
        <f t="shared" si="7"/>
        <v>0</v>
      </c>
      <c r="J105" s="2"/>
      <c r="K105" s="4"/>
    </row>
    <row r="106" spans="1:11" ht="45">
      <c r="A106" s="82" t="s">
        <v>303</v>
      </c>
      <c r="B106" s="83" t="s">
        <v>426</v>
      </c>
      <c r="C106" s="82" t="s">
        <v>83</v>
      </c>
      <c r="D106" s="84">
        <v>6</v>
      </c>
      <c r="E106" s="82" t="s">
        <v>123</v>
      </c>
      <c r="F106" s="87"/>
      <c r="G106" s="84">
        <f t="shared" si="9"/>
        <v>0</v>
      </c>
      <c r="H106" s="84">
        <f t="shared" si="7"/>
        <v>0</v>
      </c>
      <c r="J106" s="2"/>
      <c r="K106" s="4"/>
    </row>
    <row r="107" spans="1:11" ht="30">
      <c r="A107" s="82" t="s">
        <v>304</v>
      </c>
      <c r="B107" s="83" t="s">
        <v>165</v>
      </c>
      <c r="C107" s="82" t="s">
        <v>81</v>
      </c>
      <c r="D107" s="84">
        <v>7.0000000000000007E-2</v>
      </c>
      <c r="E107" s="82" t="s">
        <v>116</v>
      </c>
      <c r="F107" s="87"/>
      <c r="G107" s="84">
        <f t="shared" si="9"/>
        <v>0</v>
      </c>
      <c r="H107" s="84">
        <f t="shared" si="7"/>
        <v>0</v>
      </c>
      <c r="J107" s="2"/>
      <c r="K107" s="4"/>
    </row>
    <row r="108" spans="1:11" ht="45">
      <c r="A108" s="82" t="s">
        <v>305</v>
      </c>
      <c r="B108" s="83" t="s">
        <v>40</v>
      </c>
      <c r="C108" s="82" t="s">
        <v>82</v>
      </c>
      <c r="D108" s="84">
        <v>3.6</v>
      </c>
      <c r="E108" s="82" t="s">
        <v>118</v>
      </c>
      <c r="F108" s="87"/>
      <c r="G108" s="84">
        <f t="shared" si="9"/>
        <v>0</v>
      </c>
      <c r="H108" s="84">
        <f t="shared" si="7"/>
        <v>0</v>
      </c>
      <c r="J108" s="2"/>
      <c r="K108" s="4"/>
    </row>
    <row r="109" spans="1:11" ht="30">
      <c r="A109" s="82" t="s">
        <v>306</v>
      </c>
      <c r="B109" s="83" t="s">
        <v>166</v>
      </c>
      <c r="C109" s="82" t="s">
        <v>83</v>
      </c>
      <c r="D109" s="84">
        <v>10</v>
      </c>
      <c r="E109" s="82" t="s">
        <v>119</v>
      </c>
      <c r="F109" s="87"/>
      <c r="G109" s="84">
        <f t="shared" si="9"/>
        <v>0</v>
      </c>
      <c r="H109" s="84">
        <f t="shared" si="7"/>
        <v>0</v>
      </c>
      <c r="J109" s="2"/>
      <c r="K109" s="4"/>
    </row>
    <row r="110" spans="1:11" ht="30">
      <c r="A110" s="82" t="s">
        <v>307</v>
      </c>
      <c r="B110" s="83" t="s">
        <v>167</v>
      </c>
      <c r="C110" s="82" t="s">
        <v>160</v>
      </c>
      <c r="D110" s="84">
        <v>3</v>
      </c>
      <c r="E110" s="82" t="s">
        <v>120</v>
      </c>
      <c r="F110" s="87"/>
      <c r="G110" s="84">
        <f t="shared" si="9"/>
        <v>0</v>
      </c>
      <c r="H110" s="84">
        <f t="shared" si="7"/>
        <v>0</v>
      </c>
      <c r="J110" s="2"/>
      <c r="K110" s="4"/>
    </row>
    <row r="111" spans="1:11" ht="30">
      <c r="A111" s="82" t="s">
        <v>308</v>
      </c>
      <c r="B111" s="83" t="s">
        <v>168</v>
      </c>
      <c r="C111" s="82" t="s">
        <v>83</v>
      </c>
      <c r="D111" s="84">
        <v>1.2</v>
      </c>
      <c r="E111" s="82" t="s">
        <v>121</v>
      </c>
      <c r="F111" s="87"/>
      <c r="G111" s="84">
        <f t="shared" si="9"/>
        <v>0</v>
      </c>
      <c r="H111" s="84">
        <f t="shared" si="7"/>
        <v>0</v>
      </c>
      <c r="J111" s="2"/>
      <c r="K111" s="4"/>
    </row>
    <row r="112" spans="1:11" s="2" customFormat="1">
      <c r="A112" s="76" t="s">
        <v>309</v>
      </c>
      <c r="B112" s="77" t="s">
        <v>206</v>
      </c>
      <c r="C112" s="76"/>
      <c r="D112" s="81"/>
      <c r="E112" s="76"/>
      <c r="F112" s="81"/>
      <c r="G112" s="84"/>
      <c r="H112" s="81">
        <f>SUM(H113:H127)</f>
        <v>0</v>
      </c>
      <c r="K112" s="4"/>
    </row>
    <row r="113" spans="1:11" ht="30">
      <c r="A113" s="82" t="s">
        <v>310</v>
      </c>
      <c r="B113" s="83" t="s">
        <v>35</v>
      </c>
      <c r="C113" s="82" t="s">
        <v>160</v>
      </c>
      <c r="D113" s="84">
        <v>5</v>
      </c>
      <c r="E113" s="82" t="s">
        <v>107</v>
      </c>
      <c r="F113" s="87"/>
      <c r="G113" s="84">
        <f t="shared" ref="G113:G127" si="10">ROUND(F113*J$1,2)</f>
        <v>0</v>
      </c>
      <c r="H113" s="84">
        <f t="shared" si="7"/>
        <v>0</v>
      </c>
      <c r="J113" s="2"/>
      <c r="K113" s="4"/>
    </row>
    <row r="114" spans="1:11" ht="30">
      <c r="A114" s="82" t="s">
        <v>311</v>
      </c>
      <c r="B114" s="83" t="s">
        <v>431</v>
      </c>
      <c r="C114" s="82" t="s">
        <v>85</v>
      </c>
      <c r="D114" s="84">
        <v>293</v>
      </c>
      <c r="E114" s="82" t="s">
        <v>108</v>
      </c>
      <c r="F114" s="87"/>
      <c r="G114" s="84">
        <f t="shared" si="10"/>
        <v>0</v>
      </c>
      <c r="H114" s="84">
        <f t="shared" si="7"/>
        <v>0</v>
      </c>
      <c r="J114" s="2"/>
      <c r="K114" s="4"/>
    </row>
    <row r="115" spans="1:11" ht="30">
      <c r="A115" s="82" t="s">
        <v>312</v>
      </c>
      <c r="B115" s="83" t="s">
        <v>432</v>
      </c>
      <c r="C115" s="82" t="s">
        <v>85</v>
      </c>
      <c r="D115" s="84">
        <v>854.2</v>
      </c>
      <c r="E115" s="82" t="s">
        <v>109</v>
      </c>
      <c r="F115" s="87"/>
      <c r="G115" s="84">
        <f t="shared" si="10"/>
        <v>0</v>
      </c>
      <c r="H115" s="84">
        <f t="shared" si="7"/>
        <v>0</v>
      </c>
      <c r="J115" s="2"/>
      <c r="K115" s="4"/>
    </row>
    <row r="116" spans="1:11" ht="45">
      <c r="A116" s="82" t="s">
        <v>313</v>
      </c>
      <c r="B116" s="83" t="s">
        <v>36</v>
      </c>
      <c r="C116" s="82" t="s">
        <v>85</v>
      </c>
      <c r="D116" s="84">
        <v>0.59</v>
      </c>
      <c r="E116" s="82" t="s">
        <v>110</v>
      </c>
      <c r="F116" s="87"/>
      <c r="G116" s="84">
        <f t="shared" si="10"/>
        <v>0</v>
      </c>
      <c r="H116" s="84">
        <f t="shared" si="7"/>
        <v>0</v>
      </c>
      <c r="J116" s="2"/>
      <c r="K116" s="4"/>
    </row>
    <row r="117" spans="1:11" ht="45">
      <c r="A117" s="82" t="s">
        <v>314</v>
      </c>
      <c r="B117" s="83" t="s">
        <v>37</v>
      </c>
      <c r="C117" s="82" t="s">
        <v>82</v>
      </c>
      <c r="D117" s="84">
        <v>7.5</v>
      </c>
      <c r="E117" s="82" t="s">
        <v>111</v>
      </c>
      <c r="F117" s="87"/>
      <c r="G117" s="84">
        <f t="shared" si="10"/>
        <v>0</v>
      </c>
      <c r="H117" s="84">
        <f t="shared" si="7"/>
        <v>0</v>
      </c>
      <c r="J117" s="2"/>
      <c r="K117" s="4"/>
    </row>
    <row r="118" spans="1:11" ht="60">
      <c r="A118" s="82" t="s">
        <v>315</v>
      </c>
      <c r="B118" s="83" t="s">
        <v>38</v>
      </c>
      <c r="C118" s="82" t="s">
        <v>81</v>
      </c>
      <c r="D118" s="84">
        <v>61.5</v>
      </c>
      <c r="E118" s="82" t="s">
        <v>112</v>
      </c>
      <c r="F118" s="87"/>
      <c r="G118" s="84">
        <f t="shared" si="10"/>
        <v>0</v>
      </c>
      <c r="H118" s="84">
        <f t="shared" si="7"/>
        <v>0</v>
      </c>
      <c r="J118" s="2"/>
      <c r="K118" s="4"/>
    </row>
    <row r="119" spans="1:11" ht="30">
      <c r="A119" s="82" t="s">
        <v>316</v>
      </c>
      <c r="B119" s="83" t="s">
        <v>164</v>
      </c>
      <c r="C119" s="82" t="s">
        <v>83</v>
      </c>
      <c r="D119" s="84">
        <v>150</v>
      </c>
      <c r="E119" s="82" t="s">
        <v>113</v>
      </c>
      <c r="F119" s="87"/>
      <c r="G119" s="84">
        <f t="shared" si="10"/>
        <v>0</v>
      </c>
      <c r="H119" s="84">
        <f t="shared" si="7"/>
        <v>0</v>
      </c>
      <c r="J119" s="2"/>
      <c r="K119" s="4"/>
    </row>
    <row r="120" spans="1:11" ht="60">
      <c r="A120" s="82" t="s">
        <v>317</v>
      </c>
      <c r="B120" s="83" t="s">
        <v>425</v>
      </c>
      <c r="C120" s="82" t="s">
        <v>160</v>
      </c>
      <c r="D120" s="84">
        <v>10</v>
      </c>
      <c r="E120" s="82" t="s">
        <v>122</v>
      </c>
      <c r="F120" s="87"/>
      <c r="G120" s="84">
        <f t="shared" si="10"/>
        <v>0</v>
      </c>
      <c r="H120" s="84">
        <f t="shared" si="7"/>
        <v>0</v>
      </c>
      <c r="J120" s="2"/>
      <c r="K120" s="4"/>
    </row>
    <row r="121" spans="1:11" ht="45">
      <c r="A121" s="82" t="s">
        <v>318</v>
      </c>
      <c r="B121" s="83" t="s">
        <v>426</v>
      </c>
      <c r="C121" s="82" t="s">
        <v>83</v>
      </c>
      <c r="D121" s="84">
        <v>10</v>
      </c>
      <c r="E121" s="82" t="s">
        <v>123</v>
      </c>
      <c r="F121" s="87"/>
      <c r="G121" s="84">
        <f t="shared" si="10"/>
        <v>0</v>
      </c>
      <c r="H121" s="84">
        <f t="shared" si="7"/>
        <v>0</v>
      </c>
      <c r="J121" s="2"/>
      <c r="K121" s="4"/>
    </row>
    <row r="122" spans="1:11" ht="30">
      <c r="A122" s="82" t="s">
        <v>319</v>
      </c>
      <c r="B122" s="83" t="s">
        <v>165</v>
      </c>
      <c r="C122" s="82" t="s">
        <v>81</v>
      </c>
      <c r="D122" s="84">
        <v>0.12</v>
      </c>
      <c r="E122" s="82" t="s">
        <v>116</v>
      </c>
      <c r="F122" s="87"/>
      <c r="G122" s="84">
        <f t="shared" si="10"/>
        <v>0</v>
      </c>
      <c r="H122" s="84">
        <f t="shared" si="7"/>
        <v>0</v>
      </c>
      <c r="J122" s="2"/>
      <c r="K122" s="4"/>
    </row>
    <row r="123" spans="1:11" ht="45">
      <c r="A123" s="82" t="s">
        <v>320</v>
      </c>
      <c r="B123" s="83" t="s">
        <v>39</v>
      </c>
      <c r="C123" s="82" t="s">
        <v>81</v>
      </c>
      <c r="D123" s="84">
        <v>8</v>
      </c>
      <c r="E123" s="82" t="s">
        <v>117</v>
      </c>
      <c r="F123" s="87"/>
      <c r="G123" s="84">
        <f t="shared" si="10"/>
        <v>0</v>
      </c>
      <c r="H123" s="84">
        <f t="shared" si="7"/>
        <v>0</v>
      </c>
      <c r="J123" s="2"/>
      <c r="K123" s="4"/>
    </row>
    <row r="124" spans="1:11" ht="45">
      <c r="A124" s="82" t="s">
        <v>321</v>
      </c>
      <c r="B124" s="83" t="s">
        <v>40</v>
      </c>
      <c r="C124" s="82" t="s">
        <v>82</v>
      </c>
      <c r="D124" s="84">
        <v>6</v>
      </c>
      <c r="E124" s="82" t="s">
        <v>118</v>
      </c>
      <c r="F124" s="87"/>
      <c r="G124" s="84">
        <f t="shared" si="10"/>
        <v>0</v>
      </c>
      <c r="H124" s="84">
        <f t="shared" si="7"/>
        <v>0</v>
      </c>
      <c r="J124" s="2"/>
      <c r="K124" s="4"/>
    </row>
    <row r="125" spans="1:11" ht="30">
      <c r="A125" s="82" t="s">
        <v>322</v>
      </c>
      <c r="B125" s="83" t="s">
        <v>166</v>
      </c>
      <c r="C125" s="82" t="s">
        <v>83</v>
      </c>
      <c r="D125" s="84">
        <v>20</v>
      </c>
      <c r="E125" s="82" t="s">
        <v>119</v>
      </c>
      <c r="F125" s="87"/>
      <c r="G125" s="84">
        <f t="shared" si="10"/>
        <v>0</v>
      </c>
      <c r="H125" s="84">
        <f t="shared" si="7"/>
        <v>0</v>
      </c>
      <c r="J125" s="2"/>
      <c r="K125" s="4"/>
    </row>
    <row r="126" spans="1:11" ht="30">
      <c r="A126" s="82" t="s">
        <v>323</v>
      </c>
      <c r="B126" s="83" t="s">
        <v>167</v>
      </c>
      <c r="C126" s="82" t="s">
        <v>160</v>
      </c>
      <c r="D126" s="84">
        <v>6</v>
      </c>
      <c r="E126" s="82" t="s">
        <v>120</v>
      </c>
      <c r="F126" s="87"/>
      <c r="G126" s="84">
        <f t="shared" si="10"/>
        <v>0</v>
      </c>
      <c r="H126" s="84">
        <f t="shared" si="7"/>
        <v>0</v>
      </c>
      <c r="J126" s="2"/>
      <c r="K126" s="4"/>
    </row>
    <row r="127" spans="1:11" ht="30">
      <c r="A127" s="82" t="s">
        <v>324</v>
      </c>
      <c r="B127" s="83" t="s">
        <v>168</v>
      </c>
      <c r="C127" s="82" t="s">
        <v>83</v>
      </c>
      <c r="D127" s="84">
        <v>2.4</v>
      </c>
      <c r="E127" s="82" t="s">
        <v>121</v>
      </c>
      <c r="F127" s="87"/>
      <c r="G127" s="84">
        <f t="shared" si="10"/>
        <v>0</v>
      </c>
      <c r="H127" s="84">
        <f t="shared" si="7"/>
        <v>0</v>
      </c>
      <c r="J127" s="2"/>
      <c r="K127" s="4"/>
    </row>
    <row r="128" spans="1:11" s="2" customFormat="1">
      <c r="A128" s="76" t="s">
        <v>325</v>
      </c>
      <c r="B128" s="77" t="s">
        <v>207</v>
      </c>
      <c r="C128" s="76"/>
      <c r="D128" s="81"/>
      <c r="E128" s="76"/>
      <c r="F128" s="81"/>
      <c r="G128" s="84"/>
      <c r="H128" s="81">
        <f>SUM(H129:H143)</f>
        <v>0</v>
      </c>
      <c r="K128" s="4"/>
    </row>
    <row r="129" spans="1:11" ht="30">
      <c r="A129" s="82" t="s">
        <v>326</v>
      </c>
      <c r="B129" s="83" t="s">
        <v>35</v>
      </c>
      <c r="C129" s="82" t="s">
        <v>160</v>
      </c>
      <c r="D129" s="84">
        <v>4</v>
      </c>
      <c r="E129" s="82" t="s">
        <v>107</v>
      </c>
      <c r="F129" s="87"/>
      <c r="G129" s="84">
        <f t="shared" ref="G129:G143" si="11">ROUND(F129*J$1,2)</f>
        <v>0</v>
      </c>
      <c r="H129" s="84">
        <f t="shared" si="7"/>
        <v>0</v>
      </c>
      <c r="J129" s="2"/>
      <c r="K129" s="4"/>
    </row>
    <row r="130" spans="1:11" ht="30">
      <c r="A130" s="82" t="s">
        <v>327</v>
      </c>
      <c r="B130" s="83" t="s">
        <v>431</v>
      </c>
      <c r="C130" s="82" t="s">
        <v>85</v>
      </c>
      <c r="D130" s="84">
        <v>301.10000000000002</v>
      </c>
      <c r="E130" s="82" t="s">
        <v>108</v>
      </c>
      <c r="F130" s="87"/>
      <c r="G130" s="84">
        <f t="shared" si="11"/>
        <v>0</v>
      </c>
      <c r="H130" s="84">
        <f t="shared" si="7"/>
        <v>0</v>
      </c>
      <c r="J130" s="2"/>
      <c r="K130" s="4"/>
    </row>
    <row r="131" spans="1:11" ht="30">
      <c r="A131" s="82" t="s">
        <v>328</v>
      </c>
      <c r="B131" s="83" t="s">
        <v>432</v>
      </c>
      <c r="C131" s="82" t="s">
        <v>85</v>
      </c>
      <c r="D131" s="84">
        <v>833.3</v>
      </c>
      <c r="E131" s="82" t="s">
        <v>109</v>
      </c>
      <c r="F131" s="87"/>
      <c r="G131" s="84">
        <f t="shared" si="11"/>
        <v>0</v>
      </c>
      <c r="H131" s="84">
        <f t="shared" si="7"/>
        <v>0</v>
      </c>
      <c r="J131" s="2"/>
      <c r="K131" s="4"/>
    </row>
    <row r="132" spans="1:11" ht="45">
      <c r="A132" s="82" t="s">
        <v>329</v>
      </c>
      <c r="B132" s="83" t="s">
        <v>36</v>
      </c>
      <c r="C132" s="82" t="s">
        <v>85</v>
      </c>
      <c r="D132" s="84">
        <v>1.02</v>
      </c>
      <c r="E132" s="82" t="s">
        <v>110</v>
      </c>
      <c r="F132" s="87"/>
      <c r="G132" s="84">
        <f t="shared" si="11"/>
        <v>0</v>
      </c>
      <c r="H132" s="84">
        <f t="shared" si="7"/>
        <v>0</v>
      </c>
      <c r="J132" s="2"/>
      <c r="K132" s="4"/>
    </row>
    <row r="133" spans="1:11" ht="45">
      <c r="A133" s="82" t="s">
        <v>330</v>
      </c>
      <c r="B133" s="83" t="s">
        <v>37</v>
      </c>
      <c r="C133" s="82" t="s">
        <v>82</v>
      </c>
      <c r="D133" s="84">
        <v>8</v>
      </c>
      <c r="E133" s="82" t="s">
        <v>111</v>
      </c>
      <c r="F133" s="87"/>
      <c r="G133" s="84">
        <f t="shared" si="11"/>
        <v>0</v>
      </c>
      <c r="H133" s="84">
        <f t="shared" si="7"/>
        <v>0</v>
      </c>
      <c r="J133" s="2"/>
      <c r="K133" s="4"/>
    </row>
    <row r="134" spans="1:11" ht="60">
      <c r="A134" s="82" t="s">
        <v>331</v>
      </c>
      <c r="B134" s="83" t="s">
        <v>38</v>
      </c>
      <c r="C134" s="82" t="s">
        <v>81</v>
      </c>
      <c r="D134" s="84">
        <v>66</v>
      </c>
      <c r="E134" s="82" t="s">
        <v>112</v>
      </c>
      <c r="F134" s="87"/>
      <c r="G134" s="84">
        <f t="shared" si="11"/>
        <v>0</v>
      </c>
      <c r="H134" s="84">
        <f t="shared" si="7"/>
        <v>0</v>
      </c>
      <c r="J134" s="2"/>
      <c r="K134" s="4"/>
    </row>
    <row r="135" spans="1:11" ht="30">
      <c r="A135" s="82" t="s">
        <v>332</v>
      </c>
      <c r="B135" s="83" t="s">
        <v>164</v>
      </c>
      <c r="C135" s="82" t="s">
        <v>83</v>
      </c>
      <c r="D135" s="84">
        <v>180</v>
      </c>
      <c r="E135" s="82" t="s">
        <v>113</v>
      </c>
      <c r="F135" s="87"/>
      <c r="G135" s="84">
        <f t="shared" si="11"/>
        <v>0</v>
      </c>
      <c r="H135" s="84">
        <f t="shared" si="7"/>
        <v>0</v>
      </c>
      <c r="J135" s="2"/>
      <c r="K135" s="4"/>
    </row>
    <row r="136" spans="1:11" ht="60">
      <c r="A136" s="82" t="s">
        <v>333</v>
      </c>
      <c r="B136" s="83" t="s">
        <v>425</v>
      </c>
      <c r="C136" s="82" t="s">
        <v>160</v>
      </c>
      <c r="D136" s="84">
        <v>12</v>
      </c>
      <c r="E136" s="82" t="s">
        <v>122</v>
      </c>
      <c r="F136" s="87"/>
      <c r="G136" s="84">
        <f t="shared" si="11"/>
        <v>0</v>
      </c>
      <c r="H136" s="84">
        <f t="shared" si="7"/>
        <v>0</v>
      </c>
      <c r="J136" s="2"/>
      <c r="K136" s="4"/>
    </row>
    <row r="137" spans="1:11" ht="45">
      <c r="A137" s="82" t="s">
        <v>334</v>
      </c>
      <c r="B137" s="83" t="s">
        <v>426</v>
      </c>
      <c r="C137" s="82" t="s">
        <v>83</v>
      </c>
      <c r="D137" s="84">
        <v>12</v>
      </c>
      <c r="E137" s="82" t="s">
        <v>123</v>
      </c>
      <c r="F137" s="87"/>
      <c r="G137" s="84">
        <f t="shared" si="11"/>
        <v>0</v>
      </c>
      <c r="H137" s="84">
        <f t="shared" si="7"/>
        <v>0</v>
      </c>
      <c r="J137" s="2"/>
      <c r="K137" s="4"/>
    </row>
    <row r="138" spans="1:11" ht="30">
      <c r="A138" s="82" t="s">
        <v>335</v>
      </c>
      <c r="B138" s="83" t="s">
        <v>165</v>
      </c>
      <c r="C138" s="82" t="s">
        <v>81</v>
      </c>
      <c r="D138" s="84">
        <v>0.14000000000000001</v>
      </c>
      <c r="E138" s="82" t="s">
        <v>116</v>
      </c>
      <c r="F138" s="87"/>
      <c r="G138" s="84">
        <f t="shared" si="11"/>
        <v>0</v>
      </c>
      <c r="H138" s="84">
        <f t="shared" si="7"/>
        <v>0</v>
      </c>
      <c r="J138" s="2"/>
      <c r="K138" s="4"/>
    </row>
    <row r="139" spans="1:11" ht="45">
      <c r="A139" s="82" t="s">
        <v>336</v>
      </c>
      <c r="B139" s="83" t="s">
        <v>39</v>
      </c>
      <c r="C139" s="82" t="s">
        <v>81</v>
      </c>
      <c r="D139" s="84">
        <v>12</v>
      </c>
      <c r="E139" s="82" t="s">
        <v>117</v>
      </c>
      <c r="F139" s="87"/>
      <c r="G139" s="84">
        <f t="shared" si="11"/>
        <v>0</v>
      </c>
      <c r="H139" s="84">
        <f t="shared" si="7"/>
        <v>0</v>
      </c>
      <c r="J139" s="2"/>
      <c r="K139" s="4"/>
    </row>
    <row r="140" spans="1:11" ht="45">
      <c r="A140" s="82" t="s">
        <v>337</v>
      </c>
      <c r="B140" s="83" t="s">
        <v>40</v>
      </c>
      <c r="C140" s="82" t="s">
        <v>82</v>
      </c>
      <c r="D140" s="84">
        <v>6.4</v>
      </c>
      <c r="E140" s="82" t="s">
        <v>118</v>
      </c>
      <c r="F140" s="87"/>
      <c r="G140" s="84">
        <f t="shared" si="11"/>
        <v>0</v>
      </c>
      <c r="H140" s="84">
        <f t="shared" ref="H140:H204" si="12">ROUND(D140*G140,2)</f>
        <v>0</v>
      </c>
      <c r="J140" s="2"/>
      <c r="K140" s="4"/>
    </row>
    <row r="141" spans="1:11" ht="30">
      <c r="A141" s="82" t="s">
        <v>338</v>
      </c>
      <c r="B141" s="83" t="s">
        <v>166</v>
      </c>
      <c r="C141" s="82" t="s">
        <v>83</v>
      </c>
      <c r="D141" s="84">
        <v>20</v>
      </c>
      <c r="E141" s="82" t="s">
        <v>119</v>
      </c>
      <c r="F141" s="87"/>
      <c r="G141" s="84">
        <f t="shared" si="11"/>
        <v>0</v>
      </c>
      <c r="H141" s="84">
        <f t="shared" si="12"/>
        <v>0</v>
      </c>
      <c r="J141" s="2"/>
      <c r="K141" s="4"/>
    </row>
    <row r="142" spans="1:11" ht="30">
      <c r="A142" s="82" t="s">
        <v>339</v>
      </c>
      <c r="B142" s="83" t="s">
        <v>167</v>
      </c>
      <c r="C142" s="82" t="s">
        <v>160</v>
      </c>
      <c r="D142" s="84">
        <v>7</v>
      </c>
      <c r="E142" s="82" t="s">
        <v>120</v>
      </c>
      <c r="F142" s="87"/>
      <c r="G142" s="84">
        <f t="shared" si="11"/>
        <v>0</v>
      </c>
      <c r="H142" s="84">
        <f t="shared" si="12"/>
        <v>0</v>
      </c>
      <c r="J142" s="2"/>
      <c r="K142" s="4"/>
    </row>
    <row r="143" spans="1:11" ht="30">
      <c r="A143" s="82" t="s">
        <v>340</v>
      </c>
      <c r="B143" s="83" t="s">
        <v>168</v>
      </c>
      <c r="C143" s="82" t="s">
        <v>83</v>
      </c>
      <c r="D143" s="84">
        <v>2.8</v>
      </c>
      <c r="E143" s="82" t="s">
        <v>121</v>
      </c>
      <c r="F143" s="87"/>
      <c r="G143" s="84">
        <f t="shared" si="11"/>
        <v>0</v>
      </c>
      <c r="H143" s="84">
        <f t="shared" si="12"/>
        <v>0</v>
      </c>
      <c r="J143" s="2"/>
      <c r="K143" s="4"/>
    </row>
    <row r="144" spans="1:11" s="2" customFormat="1">
      <c r="A144" s="76" t="s">
        <v>341</v>
      </c>
      <c r="B144" s="77" t="s">
        <v>208</v>
      </c>
      <c r="C144" s="76"/>
      <c r="D144" s="81"/>
      <c r="E144" s="76"/>
      <c r="F144" s="81"/>
      <c r="G144" s="84"/>
      <c r="H144" s="81">
        <f>SUM(H145:H158)</f>
        <v>0</v>
      </c>
      <c r="K144" s="4"/>
    </row>
    <row r="145" spans="1:11" ht="60">
      <c r="A145" s="82" t="s">
        <v>342</v>
      </c>
      <c r="B145" s="83" t="s">
        <v>47</v>
      </c>
      <c r="C145" s="82" t="s">
        <v>82</v>
      </c>
      <c r="D145" s="84">
        <v>7.6</v>
      </c>
      <c r="E145" s="82" t="s">
        <v>124</v>
      </c>
      <c r="F145" s="87"/>
      <c r="G145" s="84">
        <f t="shared" ref="G145:G157" si="13">ROUND(F145*J$1,2)</f>
        <v>0</v>
      </c>
      <c r="H145" s="84">
        <f t="shared" si="12"/>
        <v>0</v>
      </c>
      <c r="J145" s="2"/>
      <c r="K145" s="4"/>
    </row>
    <row r="146" spans="1:11" ht="45">
      <c r="A146" s="82" t="s">
        <v>343</v>
      </c>
      <c r="B146" s="83" t="s">
        <v>48</v>
      </c>
      <c r="C146" s="82" t="s">
        <v>81</v>
      </c>
      <c r="D146" s="84">
        <v>93.6</v>
      </c>
      <c r="E146" s="82" t="s">
        <v>125</v>
      </c>
      <c r="F146" s="87"/>
      <c r="G146" s="84">
        <f t="shared" si="13"/>
        <v>0</v>
      </c>
      <c r="H146" s="84">
        <f t="shared" si="12"/>
        <v>0</v>
      </c>
      <c r="J146" s="2"/>
      <c r="K146" s="4"/>
    </row>
    <row r="147" spans="1:11" ht="45">
      <c r="A147" s="82" t="s">
        <v>344</v>
      </c>
      <c r="B147" s="83" t="s">
        <v>37</v>
      </c>
      <c r="C147" s="82" t="s">
        <v>82</v>
      </c>
      <c r="D147" s="84">
        <v>102.55</v>
      </c>
      <c r="E147" s="82" t="s">
        <v>111</v>
      </c>
      <c r="F147" s="87"/>
      <c r="G147" s="84">
        <f t="shared" si="13"/>
        <v>0</v>
      </c>
      <c r="H147" s="84">
        <f t="shared" si="12"/>
        <v>0</v>
      </c>
      <c r="J147" s="2"/>
      <c r="K147" s="4"/>
    </row>
    <row r="148" spans="1:11" ht="60">
      <c r="A148" s="82" t="s">
        <v>345</v>
      </c>
      <c r="B148" s="83" t="s">
        <v>38</v>
      </c>
      <c r="C148" s="82" t="s">
        <v>81</v>
      </c>
      <c r="D148" s="84">
        <v>120.54</v>
      </c>
      <c r="E148" s="82" t="s">
        <v>112</v>
      </c>
      <c r="F148" s="87"/>
      <c r="G148" s="84">
        <f t="shared" si="13"/>
        <v>0</v>
      </c>
      <c r="H148" s="84">
        <f t="shared" si="12"/>
        <v>0</v>
      </c>
      <c r="J148" s="2"/>
      <c r="K148" s="4"/>
    </row>
    <row r="149" spans="1:11" ht="45">
      <c r="A149" s="82" t="s">
        <v>346</v>
      </c>
      <c r="B149" s="83" t="s">
        <v>49</v>
      </c>
      <c r="C149" s="82" t="s">
        <v>85</v>
      </c>
      <c r="D149" s="84">
        <v>190.8</v>
      </c>
      <c r="E149" s="82" t="s">
        <v>126</v>
      </c>
      <c r="F149" s="87"/>
      <c r="G149" s="84">
        <f t="shared" si="13"/>
        <v>0</v>
      </c>
      <c r="H149" s="84">
        <f t="shared" si="12"/>
        <v>0</v>
      </c>
      <c r="J149" s="2"/>
      <c r="K149" s="4"/>
    </row>
    <row r="150" spans="1:11" ht="30">
      <c r="A150" s="82" t="s">
        <v>347</v>
      </c>
      <c r="B150" s="83" t="s">
        <v>433</v>
      </c>
      <c r="C150" s="82" t="s">
        <v>85</v>
      </c>
      <c r="D150" s="84">
        <v>516.79999999999995</v>
      </c>
      <c r="E150" s="82" t="s">
        <v>127</v>
      </c>
      <c r="F150" s="87"/>
      <c r="G150" s="84">
        <f t="shared" si="13"/>
        <v>0</v>
      </c>
      <c r="H150" s="84">
        <f t="shared" si="12"/>
        <v>0</v>
      </c>
      <c r="J150" s="2"/>
      <c r="K150" s="4"/>
    </row>
    <row r="151" spans="1:11" ht="30">
      <c r="A151" s="82" t="s">
        <v>348</v>
      </c>
      <c r="B151" s="83" t="s">
        <v>434</v>
      </c>
      <c r="C151" s="82" t="s">
        <v>85</v>
      </c>
      <c r="D151" s="84">
        <v>421.2</v>
      </c>
      <c r="E151" s="82" t="s">
        <v>128</v>
      </c>
      <c r="F151" s="87"/>
      <c r="G151" s="84">
        <f t="shared" si="13"/>
        <v>0</v>
      </c>
      <c r="H151" s="84">
        <f t="shared" si="12"/>
        <v>0</v>
      </c>
      <c r="J151" s="2"/>
      <c r="K151" s="4"/>
    </row>
    <row r="152" spans="1:11" ht="30">
      <c r="A152" s="82" t="s">
        <v>349</v>
      </c>
      <c r="B152" s="83" t="s">
        <v>431</v>
      </c>
      <c r="C152" s="82" t="s">
        <v>85</v>
      </c>
      <c r="D152" s="84">
        <v>219.6</v>
      </c>
      <c r="E152" s="82" t="s">
        <v>108</v>
      </c>
      <c r="F152" s="87"/>
      <c r="G152" s="84">
        <f t="shared" si="13"/>
        <v>0</v>
      </c>
      <c r="H152" s="84">
        <f t="shared" si="12"/>
        <v>0</v>
      </c>
      <c r="J152" s="2"/>
      <c r="K152" s="4"/>
    </row>
    <row r="153" spans="1:11" ht="30">
      <c r="A153" s="82" t="s">
        <v>350</v>
      </c>
      <c r="B153" s="83" t="s">
        <v>435</v>
      </c>
      <c r="C153" s="82" t="s">
        <v>85</v>
      </c>
      <c r="D153" s="84">
        <v>151.19999999999999</v>
      </c>
      <c r="E153" s="82" t="s">
        <v>129</v>
      </c>
      <c r="F153" s="87"/>
      <c r="G153" s="84">
        <f t="shared" si="13"/>
        <v>0</v>
      </c>
      <c r="H153" s="84">
        <f t="shared" si="12"/>
        <v>0</v>
      </c>
      <c r="J153" s="2"/>
      <c r="K153" s="4"/>
    </row>
    <row r="154" spans="1:11" ht="30">
      <c r="A154" s="82" t="s">
        <v>351</v>
      </c>
      <c r="B154" s="83" t="s">
        <v>432</v>
      </c>
      <c r="C154" s="82" t="s">
        <v>85</v>
      </c>
      <c r="D154" s="84">
        <v>2307.86</v>
      </c>
      <c r="E154" s="82" t="s">
        <v>109</v>
      </c>
      <c r="F154" s="87"/>
      <c r="G154" s="84">
        <f t="shared" si="13"/>
        <v>0</v>
      </c>
      <c r="H154" s="84">
        <f t="shared" si="12"/>
        <v>0</v>
      </c>
      <c r="J154" s="2"/>
      <c r="K154" s="4"/>
    </row>
    <row r="155" spans="1:11" ht="45">
      <c r="A155" s="82" t="s">
        <v>352</v>
      </c>
      <c r="B155" s="83" t="s">
        <v>39</v>
      </c>
      <c r="C155" s="82" t="s">
        <v>81</v>
      </c>
      <c r="D155" s="84">
        <v>26</v>
      </c>
      <c r="E155" s="82" t="s">
        <v>117</v>
      </c>
      <c r="F155" s="87"/>
      <c r="G155" s="84">
        <f t="shared" si="13"/>
        <v>0</v>
      </c>
      <c r="H155" s="84">
        <f t="shared" si="12"/>
        <v>0</v>
      </c>
      <c r="J155" s="2"/>
      <c r="K155" s="4"/>
    </row>
    <row r="156" spans="1:11" ht="45">
      <c r="A156" s="82" t="s">
        <v>353</v>
      </c>
      <c r="B156" s="83" t="s">
        <v>40</v>
      </c>
      <c r="C156" s="82" t="s">
        <v>82</v>
      </c>
      <c r="D156" s="84">
        <v>19.239999999999998</v>
      </c>
      <c r="E156" s="82" t="s">
        <v>118</v>
      </c>
      <c r="F156" s="87"/>
      <c r="G156" s="84">
        <f t="shared" si="13"/>
        <v>0</v>
      </c>
      <c r="H156" s="84">
        <f t="shared" si="12"/>
        <v>0</v>
      </c>
      <c r="J156" s="2"/>
      <c r="K156" s="4"/>
    </row>
    <row r="157" spans="1:11" ht="30">
      <c r="A157" s="82" t="s">
        <v>354</v>
      </c>
      <c r="B157" s="83" t="s">
        <v>167</v>
      </c>
      <c r="C157" s="82" t="s">
        <v>160</v>
      </c>
      <c r="D157" s="84">
        <v>38</v>
      </c>
      <c r="E157" s="82" t="s">
        <v>120</v>
      </c>
      <c r="F157" s="87"/>
      <c r="G157" s="84">
        <f t="shared" si="13"/>
        <v>0</v>
      </c>
      <c r="H157" s="84">
        <f t="shared" si="12"/>
        <v>0</v>
      </c>
      <c r="J157" s="2"/>
      <c r="K157" s="4"/>
    </row>
    <row r="158" spans="1:11" ht="30">
      <c r="A158" s="82" t="s">
        <v>355</v>
      </c>
      <c r="B158" s="83" t="s">
        <v>168</v>
      </c>
      <c r="C158" s="82" t="s">
        <v>83</v>
      </c>
      <c r="D158" s="84">
        <v>13.3</v>
      </c>
      <c r="E158" s="82" t="s">
        <v>121</v>
      </c>
      <c r="F158" s="87"/>
      <c r="G158" s="84">
        <f t="shared" ref="G158" si="14">ROUND(F158*J$1,2)</f>
        <v>0</v>
      </c>
      <c r="H158" s="84">
        <f t="shared" ref="H158" si="15">ROUND(D158*G158,2)</f>
        <v>0</v>
      </c>
      <c r="J158" s="2"/>
      <c r="K158" s="4"/>
    </row>
    <row r="159" spans="1:11" s="2" customFormat="1">
      <c r="A159" s="76" t="s">
        <v>356</v>
      </c>
      <c r="B159" s="77" t="s">
        <v>209</v>
      </c>
      <c r="C159" s="76"/>
      <c r="D159" s="81"/>
      <c r="E159" s="76"/>
      <c r="F159" s="81"/>
      <c r="G159" s="84"/>
      <c r="H159" s="81">
        <f>SUM(H160:H173)</f>
        <v>0</v>
      </c>
      <c r="K159" s="4"/>
    </row>
    <row r="160" spans="1:11" ht="60">
      <c r="A160" s="82" t="s">
        <v>357</v>
      </c>
      <c r="B160" s="83" t="s">
        <v>47</v>
      </c>
      <c r="C160" s="82" t="s">
        <v>82</v>
      </c>
      <c r="D160" s="84">
        <v>2.14</v>
      </c>
      <c r="E160" s="82" t="s">
        <v>124</v>
      </c>
      <c r="F160" s="87"/>
      <c r="G160" s="84">
        <f t="shared" ref="G160:G173" si="16">ROUND(F160*J$1,2)</f>
        <v>0</v>
      </c>
      <c r="H160" s="84">
        <f t="shared" si="12"/>
        <v>0</v>
      </c>
      <c r="J160" s="2"/>
      <c r="K160" s="4"/>
    </row>
    <row r="161" spans="1:11" ht="45">
      <c r="A161" s="82" t="s">
        <v>358</v>
      </c>
      <c r="B161" s="83" t="s">
        <v>48</v>
      </c>
      <c r="C161" s="82" t="s">
        <v>81</v>
      </c>
      <c r="D161" s="84">
        <v>29.25</v>
      </c>
      <c r="E161" s="82" t="s">
        <v>125</v>
      </c>
      <c r="F161" s="87"/>
      <c r="G161" s="84">
        <f t="shared" si="16"/>
        <v>0</v>
      </c>
      <c r="H161" s="84">
        <f t="shared" si="12"/>
        <v>0</v>
      </c>
      <c r="J161" s="2"/>
      <c r="K161" s="4"/>
    </row>
    <row r="162" spans="1:11" ht="45">
      <c r="A162" s="82" t="s">
        <v>359</v>
      </c>
      <c r="B162" s="83" t="s">
        <v>37</v>
      </c>
      <c r="C162" s="82" t="s">
        <v>82</v>
      </c>
      <c r="D162" s="84">
        <v>20.7</v>
      </c>
      <c r="E162" s="82" t="s">
        <v>111</v>
      </c>
      <c r="F162" s="87"/>
      <c r="G162" s="84">
        <f t="shared" si="16"/>
        <v>0</v>
      </c>
      <c r="H162" s="84">
        <f t="shared" si="12"/>
        <v>0</v>
      </c>
      <c r="J162" s="2"/>
      <c r="K162" s="4"/>
    </row>
    <row r="163" spans="1:11" ht="60">
      <c r="A163" s="82" t="s">
        <v>360</v>
      </c>
      <c r="B163" s="83" t="s">
        <v>38</v>
      </c>
      <c r="C163" s="82" t="s">
        <v>81</v>
      </c>
      <c r="D163" s="84">
        <v>36.65</v>
      </c>
      <c r="E163" s="82" t="s">
        <v>112</v>
      </c>
      <c r="F163" s="87"/>
      <c r="G163" s="84">
        <f t="shared" si="16"/>
        <v>0</v>
      </c>
      <c r="H163" s="84">
        <f t="shared" si="12"/>
        <v>0</v>
      </c>
      <c r="J163" s="2"/>
      <c r="K163" s="4"/>
    </row>
    <row r="164" spans="1:11" ht="45">
      <c r="A164" s="82" t="s">
        <v>361</v>
      </c>
      <c r="B164" s="83" t="s">
        <v>49</v>
      </c>
      <c r="C164" s="82" t="s">
        <v>85</v>
      </c>
      <c r="D164" s="84">
        <v>36.65</v>
      </c>
      <c r="E164" s="82" t="s">
        <v>126</v>
      </c>
      <c r="F164" s="87"/>
      <c r="G164" s="84">
        <f t="shared" si="16"/>
        <v>0</v>
      </c>
      <c r="H164" s="84">
        <f t="shared" si="12"/>
        <v>0</v>
      </c>
      <c r="J164" s="2"/>
      <c r="K164" s="4"/>
    </row>
    <row r="165" spans="1:11" ht="30">
      <c r="A165" s="82" t="s">
        <v>362</v>
      </c>
      <c r="B165" s="83" t="s">
        <v>433</v>
      </c>
      <c r="C165" s="82" t="s">
        <v>85</v>
      </c>
      <c r="D165" s="84">
        <v>66</v>
      </c>
      <c r="E165" s="82" t="s">
        <v>127</v>
      </c>
      <c r="F165" s="87"/>
      <c r="G165" s="84">
        <f t="shared" si="16"/>
        <v>0</v>
      </c>
      <c r="H165" s="84">
        <f t="shared" si="12"/>
        <v>0</v>
      </c>
      <c r="J165" s="2"/>
      <c r="K165" s="4"/>
    </row>
    <row r="166" spans="1:11" ht="30">
      <c r="A166" s="82" t="s">
        <v>363</v>
      </c>
      <c r="B166" s="83" t="s">
        <v>434</v>
      </c>
      <c r="C166" s="82" t="s">
        <v>85</v>
      </c>
      <c r="D166" s="84">
        <v>174.9</v>
      </c>
      <c r="E166" s="82" t="s">
        <v>128</v>
      </c>
      <c r="F166" s="87"/>
      <c r="G166" s="84">
        <f t="shared" si="16"/>
        <v>0</v>
      </c>
      <c r="H166" s="84">
        <f t="shared" si="12"/>
        <v>0</v>
      </c>
      <c r="J166" s="2"/>
      <c r="K166" s="4"/>
    </row>
    <row r="167" spans="1:11" ht="30">
      <c r="A167" s="82" t="s">
        <v>364</v>
      </c>
      <c r="B167" s="83" t="s">
        <v>431</v>
      </c>
      <c r="C167" s="82" t="s">
        <v>85</v>
      </c>
      <c r="D167" s="84">
        <v>136.5</v>
      </c>
      <c r="E167" s="82" t="s">
        <v>108</v>
      </c>
      <c r="F167" s="87"/>
      <c r="G167" s="84">
        <f t="shared" si="16"/>
        <v>0</v>
      </c>
      <c r="H167" s="84">
        <f t="shared" si="12"/>
        <v>0</v>
      </c>
      <c r="J167" s="2"/>
      <c r="K167" s="4"/>
    </row>
    <row r="168" spans="1:11" ht="30">
      <c r="A168" s="82" t="s">
        <v>365</v>
      </c>
      <c r="B168" s="83" t="s">
        <v>435</v>
      </c>
      <c r="C168" s="82" t="s">
        <v>85</v>
      </c>
      <c r="D168" s="84">
        <v>61</v>
      </c>
      <c r="E168" s="82" t="s">
        <v>129</v>
      </c>
      <c r="F168" s="87"/>
      <c r="G168" s="84">
        <f t="shared" si="16"/>
        <v>0</v>
      </c>
      <c r="H168" s="84">
        <f t="shared" si="12"/>
        <v>0</v>
      </c>
      <c r="J168" s="2"/>
      <c r="K168" s="4"/>
    </row>
    <row r="169" spans="1:11" ht="30">
      <c r="A169" s="82" t="s">
        <v>366</v>
      </c>
      <c r="B169" s="83" t="s">
        <v>432</v>
      </c>
      <c r="C169" s="82" t="s">
        <v>85</v>
      </c>
      <c r="D169" s="84">
        <v>55.2</v>
      </c>
      <c r="E169" s="82" t="s">
        <v>109</v>
      </c>
      <c r="F169" s="87"/>
      <c r="G169" s="84">
        <f t="shared" si="16"/>
        <v>0</v>
      </c>
      <c r="H169" s="84">
        <f t="shared" si="12"/>
        <v>0</v>
      </c>
      <c r="J169" s="2"/>
      <c r="K169" s="4"/>
    </row>
    <row r="170" spans="1:11" ht="45">
      <c r="A170" s="82" t="s">
        <v>367</v>
      </c>
      <c r="B170" s="83" t="s">
        <v>39</v>
      </c>
      <c r="C170" s="82" t="s">
        <v>81</v>
      </c>
      <c r="D170" s="84">
        <v>912.8</v>
      </c>
      <c r="E170" s="82" t="s">
        <v>117</v>
      </c>
      <c r="F170" s="87"/>
      <c r="G170" s="84">
        <f t="shared" si="16"/>
        <v>0</v>
      </c>
      <c r="H170" s="84">
        <f t="shared" si="12"/>
        <v>0</v>
      </c>
      <c r="J170" s="2"/>
      <c r="K170" s="4"/>
    </row>
    <row r="171" spans="1:11" ht="45">
      <c r="A171" s="82" t="s">
        <v>368</v>
      </c>
      <c r="B171" s="83" t="s">
        <v>40</v>
      </c>
      <c r="C171" s="82" t="s">
        <v>82</v>
      </c>
      <c r="D171" s="84">
        <v>6</v>
      </c>
      <c r="E171" s="82" t="s">
        <v>118</v>
      </c>
      <c r="F171" s="87"/>
      <c r="G171" s="84">
        <f t="shared" si="16"/>
        <v>0</v>
      </c>
      <c r="H171" s="84">
        <f t="shared" si="12"/>
        <v>0</v>
      </c>
      <c r="J171" s="2"/>
      <c r="K171" s="4"/>
    </row>
    <row r="172" spans="1:11" ht="30">
      <c r="A172" s="82" t="s">
        <v>369</v>
      </c>
      <c r="B172" s="83" t="s">
        <v>167</v>
      </c>
      <c r="C172" s="82" t="s">
        <v>160</v>
      </c>
      <c r="D172" s="84">
        <v>10</v>
      </c>
      <c r="E172" s="82" t="s">
        <v>120</v>
      </c>
      <c r="F172" s="87"/>
      <c r="G172" s="84">
        <f t="shared" si="16"/>
        <v>0</v>
      </c>
      <c r="H172" s="84">
        <f t="shared" si="12"/>
        <v>0</v>
      </c>
      <c r="J172" s="2"/>
      <c r="K172" s="4"/>
    </row>
    <row r="173" spans="1:11" ht="30">
      <c r="A173" s="82" t="s">
        <v>370</v>
      </c>
      <c r="B173" s="83" t="s">
        <v>168</v>
      </c>
      <c r="C173" s="82" t="s">
        <v>83</v>
      </c>
      <c r="D173" s="84">
        <v>3.5</v>
      </c>
      <c r="E173" s="82" t="s">
        <v>121</v>
      </c>
      <c r="F173" s="87"/>
      <c r="G173" s="84">
        <f t="shared" si="16"/>
        <v>0</v>
      </c>
      <c r="H173" s="84">
        <f t="shared" si="12"/>
        <v>0</v>
      </c>
      <c r="J173" s="2"/>
      <c r="K173" s="4"/>
    </row>
    <row r="174" spans="1:11" s="2" customFormat="1">
      <c r="A174" s="76" t="s">
        <v>371</v>
      </c>
      <c r="B174" s="77" t="s">
        <v>210</v>
      </c>
      <c r="C174" s="76"/>
      <c r="D174" s="81"/>
      <c r="E174" s="76"/>
      <c r="F174" s="81"/>
      <c r="G174" s="84"/>
      <c r="H174" s="81">
        <f>SUM(H175:H186)</f>
        <v>0</v>
      </c>
      <c r="K174" s="4"/>
    </row>
    <row r="175" spans="1:11" ht="60">
      <c r="A175" s="82" t="s">
        <v>372</v>
      </c>
      <c r="B175" s="83" t="s">
        <v>47</v>
      </c>
      <c r="C175" s="82" t="s">
        <v>82</v>
      </c>
      <c r="D175" s="84">
        <v>1.62</v>
      </c>
      <c r="E175" s="82" t="s">
        <v>124</v>
      </c>
      <c r="F175" s="87"/>
      <c r="G175" s="84">
        <f t="shared" ref="G175:G186" si="17">ROUND(F175*J$1,2)</f>
        <v>0</v>
      </c>
      <c r="H175" s="84">
        <f t="shared" si="12"/>
        <v>0</v>
      </c>
      <c r="J175" s="2"/>
      <c r="K175" s="4"/>
    </row>
    <row r="176" spans="1:11" ht="45">
      <c r="A176" s="82" t="s">
        <v>373</v>
      </c>
      <c r="B176" s="83" t="s">
        <v>48</v>
      </c>
      <c r="C176" s="82" t="s">
        <v>81</v>
      </c>
      <c r="D176" s="84">
        <v>19.600000000000001</v>
      </c>
      <c r="E176" s="82" t="s">
        <v>125</v>
      </c>
      <c r="F176" s="87"/>
      <c r="G176" s="84">
        <f t="shared" si="17"/>
        <v>0</v>
      </c>
      <c r="H176" s="84">
        <f t="shared" si="12"/>
        <v>0</v>
      </c>
      <c r="J176" s="2"/>
      <c r="K176" s="4"/>
    </row>
    <row r="177" spans="1:11" ht="45">
      <c r="A177" s="82" t="s">
        <v>374</v>
      </c>
      <c r="B177" s="83" t="s">
        <v>37</v>
      </c>
      <c r="C177" s="82" t="s">
        <v>82</v>
      </c>
      <c r="D177" s="84">
        <v>14.81</v>
      </c>
      <c r="E177" s="82" t="s">
        <v>111</v>
      </c>
      <c r="F177" s="87"/>
      <c r="G177" s="84">
        <f t="shared" si="17"/>
        <v>0</v>
      </c>
      <c r="H177" s="84">
        <f t="shared" si="12"/>
        <v>0</v>
      </c>
      <c r="J177" s="2"/>
      <c r="K177" s="4"/>
    </row>
    <row r="178" spans="1:11" ht="60">
      <c r="A178" s="82" t="s">
        <v>375</v>
      </c>
      <c r="B178" s="83" t="s">
        <v>38</v>
      </c>
      <c r="C178" s="82" t="s">
        <v>81</v>
      </c>
      <c r="D178" s="84">
        <v>22.5</v>
      </c>
      <c r="E178" s="82" t="s">
        <v>112</v>
      </c>
      <c r="F178" s="87"/>
      <c r="G178" s="84">
        <f t="shared" si="17"/>
        <v>0</v>
      </c>
      <c r="H178" s="84">
        <f t="shared" si="12"/>
        <v>0</v>
      </c>
      <c r="J178" s="2"/>
      <c r="K178" s="4"/>
    </row>
    <row r="179" spans="1:11" ht="45">
      <c r="A179" s="82" t="s">
        <v>376</v>
      </c>
      <c r="B179" s="83" t="s">
        <v>49</v>
      </c>
      <c r="C179" s="82" t="s">
        <v>85</v>
      </c>
      <c r="D179" s="84">
        <v>50.5</v>
      </c>
      <c r="E179" s="82" t="s">
        <v>126</v>
      </c>
      <c r="F179" s="87"/>
      <c r="G179" s="84">
        <f t="shared" si="17"/>
        <v>0</v>
      </c>
      <c r="H179" s="84">
        <f t="shared" si="12"/>
        <v>0</v>
      </c>
      <c r="J179" s="2"/>
      <c r="K179" s="4"/>
    </row>
    <row r="180" spans="1:11" ht="30">
      <c r="A180" s="82" t="s">
        <v>377</v>
      </c>
      <c r="B180" s="83" t="s">
        <v>433</v>
      </c>
      <c r="C180" s="82" t="s">
        <v>85</v>
      </c>
      <c r="D180" s="84">
        <v>123</v>
      </c>
      <c r="E180" s="82" t="s">
        <v>127</v>
      </c>
      <c r="F180" s="87"/>
      <c r="G180" s="84">
        <f t="shared" si="17"/>
        <v>0</v>
      </c>
      <c r="H180" s="84">
        <f t="shared" si="12"/>
        <v>0</v>
      </c>
      <c r="J180" s="2"/>
      <c r="K180" s="4"/>
    </row>
    <row r="181" spans="1:11" ht="30">
      <c r="A181" s="82" t="s">
        <v>378</v>
      </c>
      <c r="B181" s="83" t="s">
        <v>434</v>
      </c>
      <c r="C181" s="82" t="s">
        <v>85</v>
      </c>
      <c r="D181" s="84">
        <v>94</v>
      </c>
      <c r="E181" s="82" t="s">
        <v>128</v>
      </c>
      <c r="F181" s="87"/>
      <c r="G181" s="84">
        <f t="shared" si="17"/>
        <v>0</v>
      </c>
      <c r="H181" s="84">
        <f t="shared" si="12"/>
        <v>0</v>
      </c>
      <c r="J181" s="2"/>
      <c r="K181" s="4"/>
    </row>
    <row r="182" spans="1:11" ht="30">
      <c r="A182" s="82" t="s">
        <v>379</v>
      </c>
      <c r="B182" s="83" t="s">
        <v>431</v>
      </c>
      <c r="C182" s="82" t="s">
        <v>85</v>
      </c>
      <c r="D182" s="84">
        <v>65</v>
      </c>
      <c r="E182" s="82" t="s">
        <v>108</v>
      </c>
      <c r="F182" s="87"/>
      <c r="G182" s="84">
        <f t="shared" si="17"/>
        <v>0</v>
      </c>
      <c r="H182" s="84">
        <f t="shared" si="12"/>
        <v>0</v>
      </c>
      <c r="J182" s="2"/>
      <c r="K182" s="4"/>
    </row>
    <row r="183" spans="1:11" ht="30">
      <c r="A183" s="82" t="s">
        <v>380</v>
      </c>
      <c r="B183" s="83" t="s">
        <v>435</v>
      </c>
      <c r="C183" s="82" t="s">
        <v>85</v>
      </c>
      <c r="D183" s="84">
        <v>361.8</v>
      </c>
      <c r="E183" s="82" t="s">
        <v>129</v>
      </c>
      <c r="F183" s="87"/>
      <c r="G183" s="84">
        <f t="shared" si="17"/>
        <v>0</v>
      </c>
      <c r="H183" s="84">
        <f t="shared" si="12"/>
        <v>0</v>
      </c>
      <c r="J183" s="2"/>
      <c r="K183" s="4"/>
    </row>
    <row r="184" spans="1:11" ht="45">
      <c r="A184" s="82" t="s">
        <v>381</v>
      </c>
      <c r="B184" s="83" t="s">
        <v>40</v>
      </c>
      <c r="C184" s="82" t="s">
        <v>82</v>
      </c>
      <c r="D184" s="84">
        <v>4</v>
      </c>
      <c r="E184" s="82" t="s">
        <v>118</v>
      </c>
      <c r="F184" s="87"/>
      <c r="G184" s="84">
        <f t="shared" si="17"/>
        <v>0</v>
      </c>
      <c r="H184" s="84">
        <f t="shared" si="12"/>
        <v>0</v>
      </c>
      <c r="J184" s="2"/>
      <c r="K184" s="4"/>
    </row>
    <row r="185" spans="1:11" ht="30">
      <c r="A185" s="82" t="s">
        <v>382</v>
      </c>
      <c r="B185" s="83" t="s">
        <v>167</v>
      </c>
      <c r="C185" s="82" t="s">
        <v>160</v>
      </c>
      <c r="D185" s="84">
        <v>5</v>
      </c>
      <c r="E185" s="82" t="s">
        <v>120</v>
      </c>
      <c r="F185" s="87"/>
      <c r="G185" s="84">
        <f t="shared" si="17"/>
        <v>0</v>
      </c>
      <c r="H185" s="84">
        <f t="shared" si="12"/>
        <v>0</v>
      </c>
      <c r="J185" s="2"/>
      <c r="K185" s="4"/>
    </row>
    <row r="186" spans="1:11" ht="30">
      <c r="A186" s="82" t="s">
        <v>383</v>
      </c>
      <c r="B186" s="83" t="s">
        <v>168</v>
      </c>
      <c r="C186" s="82" t="s">
        <v>83</v>
      </c>
      <c r="D186" s="84">
        <v>1.75</v>
      </c>
      <c r="E186" s="82" t="s">
        <v>121</v>
      </c>
      <c r="F186" s="87"/>
      <c r="G186" s="84">
        <f t="shared" si="17"/>
        <v>0</v>
      </c>
      <c r="H186" s="84">
        <f t="shared" si="12"/>
        <v>0</v>
      </c>
      <c r="J186" s="2"/>
      <c r="K186" s="4"/>
    </row>
    <row r="187" spans="1:11" s="2" customFormat="1" ht="30">
      <c r="A187" s="78">
        <v>4</v>
      </c>
      <c r="B187" s="77" t="s">
        <v>50</v>
      </c>
      <c r="C187" s="76"/>
      <c r="D187" s="81"/>
      <c r="E187" s="76"/>
      <c r="F187" s="81"/>
      <c r="G187" s="84"/>
      <c r="H187" s="81">
        <f>SUM(H188)</f>
        <v>0</v>
      </c>
      <c r="K187" s="4"/>
    </row>
    <row r="188" spans="1:11">
      <c r="A188" s="82" t="s">
        <v>384</v>
      </c>
      <c r="B188" s="83" t="s">
        <v>51</v>
      </c>
      <c r="C188" s="82" t="s">
        <v>81</v>
      </c>
      <c r="D188" s="84">
        <v>2432</v>
      </c>
      <c r="E188" s="82" t="s">
        <v>130</v>
      </c>
      <c r="F188" s="87"/>
      <c r="G188" s="84">
        <f>ROUND(F188*J$1,2)</f>
        <v>0</v>
      </c>
      <c r="H188" s="84">
        <f t="shared" si="12"/>
        <v>0</v>
      </c>
      <c r="J188" s="2"/>
      <c r="K188" s="4"/>
    </row>
    <row r="189" spans="1:11" s="2" customFormat="1">
      <c r="A189" s="78">
        <v>5</v>
      </c>
      <c r="B189" s="77" t="s">
        <v>52</v>
      </c>
      <c r="C189" s="76"/>
      <c r="D189" s="81"/>
      <c r="E189" s="76"/>
      <c r="F189" s="81"/>
      <c r="G189" s="84"/>
      <c r="H189" s="81">
        <f>SUM(H190:H199)</f>
        <v>0</v>
      </c>
      <c r="K189" s="4"/>
    </row>
    <row r="190" spans="1:11">
      <c r="A190" s="82" t="s">
        <v>388</v>
      </c>
      <c r="B190" s="83" t="s">
        <v>53</v>
      </c>
      <c r="C190" s="82" t="s">
        <v>83</v>
      </c>
      <c r="D190" s="84">
        <v>453.13</v>
      </c>
      <c r="E190" s="82" t="s">
        <v>131</v>
      </c>
      <c r="F190" s="87"/>
      <c r="G190" s="84">
        <f t="shared" ref="G190:G199" si="18">ROUND(F190*J$1,2)</f>
        <v>0</v>
      </c>
      <c r="H190" s="84">
        <f t="shared" si="12"/>
        <v>0</v>
      </c>
      <c r="J190" s="2"/>
      <c r="K190" s="4"/>
    </row>
    <row r="191" spans="1:11">
      <c r="A191" s="82" t="s">
        <v>389</v>
      </c>
      <c r="B191" s="83" t="s">
        <v>54</v>
      </c>
      <c r="C191" s="82" t="s">
        <v>81</v>
      </c>
      <c r="D191" s="84">
        <v>53.41</v>
      </c>
      <c r="E191" s="82" t="s">
        <v>132</v>
      </c>
      <c r="F191" s="87"/>
      <c r="G191" s="84">
        <f t="shared" si="18"/>
        <v>0</v>
      </c>
      <c r="H191" s="84">
        <f t="shared" si="12"/>
        <v>0</v>
      </c>
      <c r="J191" s="2"/>
      <c r="K191" s="4"/>
    </row>
    <row r="192" spans="1:11">
      <c r="A192" s="82" t="s">
        <v>390</v>
      </c>
      <c r="B192" s="83" t="s">
        <v>55</v>
      </c>
      <c r="C192" s="82" t="s">
        <v>82</v>
      </c>
      <c r="D192" s="84">
        <v>56.63</v>
      </c>
      <c r="E192" s="82" t="s">
        <v>133</v>
      </c>
      <c r="F192" s="87"/>
      <c r="G192" s="84">
        <f t="shared" si="18"/>
        <v>0</v>
      </c>
      <c r="H192" s="84">
        <f t="shared" si="12"/>
        <v>0</v>
      </c>
      <c r="J192" s="2"/>
      <c r="K192" s="4"/>
    </row>
    <row r="193" spans="1:11" ht="30">
      <c r="A193" s="82" t="s">
        <v>391</v>
      </c>
      <c r="B193" s="83" t="s">
        <v>56</v>
      </c>
      <c r="C193" s="82" t="s">
        <v>82</v>
      </c>
      <c r="D193" s="84">
        <v>7.71</v>
      </c>
      <c r="E193" s="82" t="s">
        <v>134</v>
      </c>
      <c r="F193" s="87"/>
      <c r="G193" s="84">
        <f t="shared" si="18"/>
        <v>0</v>
      </c>
      <c r="H193" s="84">
        <f t="shared" si="12"/>
        <v>0</v>
      </c>
      <c r="J193" s="2"/>
      <c r="K193" s="4"/>
    </row>
    <row r="194" spans="1:11" ht="75">
      <c r="A194" s="82" t="s">
        <v>392</v>
      </c>
      <c r="B194" s="83" t="s">
        <v>57</v>
      </c>
      <c r="C194" s="82" t="s">
        <v>83</v>
      </c>
      <c r="D194" s="84">
        <v>336.89</v>
      </c>
      <c r="E194" s="82" t="s">
        <v>135</v>
      </c>
      <c r="F194" s="87"/>
      <c r="G194" s="84">
        <f t="shared" si="18"/>
        <v>0</v>
      </c>
      <c r="H194" s="84">
        <f t="shared" si="12"/>
        <v>0</v>
      </c>
      <c r="J194" s="2"/>
      <c r="K194" s="4"/>
    </row>
    <row r="195" spans="1:11" ht="75">
      <c r="A195" s="82" t="s">
        <v>393</v>
      </c>
      <c r="B195" s="83" t="s">
        <v>58</v>
      </c>
      <c r="C195" s="82" t="s">
        <v>160</v>
      </c>
      <c r="D195" s="84">
        <v>6</v>
      </c>
      <c r="E195" s="82" t="s">
        <v>136</v>
      </c>
      <c r="F195" s="87"/>
      <c r="G195" s="84">
        <f t="shared" si="18"/>
        <v>0</v>
      </c>
      <c r="H195" s="84">
        <f t="shared" si="12"/>
        <v>0</v>
      </c>
      <c r="J195" s="2"/>
      <c r="K195" s="4"/>
    </row>
    <row r="196" spans="1:11" ht="75">
      <c r="A196" s="82" t="s">
        <v>394</v>
      </c>
      <c r="B196" s="83" t="s">
        <v>59</v>
      </c>
      <c r="C196" s="82" t="s">
        <v>160</v>
      </c>
      <c r="D196" s="84">
        <v>2</v>
      </c>
      <c r="E196" s="82" t="s">
        <v>137</v>
      </c>
      <c r="F196" s="87"/>
      <c r="G196" s="84">
        <f t="shared" si="18"/>
        <v>0</v>
      </c>
      <c r="H196" s="84">
        <f t="shared" si="12"/>
        <v>0</v>
      </c>
      <c r="J196" s="2"/>
      <c r="K196" s="4"/>
    </row>
    <row r="197" spans="1:11">
      <c r="A197" s="82" t="s">
        <v>395</v>
      </c>
      <c r="B197" s="83" t="s">
        <v>60</v>
      </c>
      <c r="C197" s="82" t="s">
        <v>83</v>
      </c>
      <c r="D197" s="84">
        <v>56.9</v>
      </c>
      <c r="E197" s="82" t="s">
        <v>138</v>
      </c>
      <c r="F197" s="87"/>
      <c r="G197" s="84">
        <f t="shared" si="18"/>
        <v>0</v>
      </c>
      <c r="H197" s="84">
        <f t="shared" si="12"/>
        <v>0</v>
      </c>
      <c r="J197" s="2"/>
      <c r="K197" s="4"/>
    </row>
    <row r="198" spans="1:11" ht="45">
      <c r="A198" s="82" t="s">
        <v>396</v>
      </c>
      <c r="B198" s="83" t="s">
        <v>61</v>
      </c>
      <c r="C198" s="82" t="s">
        <v>160</v>
      </c>
      <c r="D198" s="84">
        <v>1</v>
      </c>
      <c r="E198" s="82" t="s">
        <v>139</v>
      </c>
      <c r="F198" s="87"/>
      <c r="G198" s="84">
        <f t="shared" si="18"/>
        <v>0</v>
      </c>
      <c r="H198" s="84">
        <f t="shared" si="12"/>
        <v>0</v>
      </c>
      <c r="J198" s="2"/>
      <c r="K198" s="4"/>
    </row>
    <row r="199" spans="1:11" ht="60">
      <c r="A199" s="82" t="s">
        <v>397</v>
      </c>
      <c r="B199" s="83" t="s">
        <v>62</v>
      </c>
      <c r="C199" s="82" t="s">
        <v>83</v>
      </c>
      <c r="D199" s="84">
        <v>59.34</v>
      </c>
      <c r="E199" s="82" t="s">
        <v>140</v>
      </c>
      <c r="F199" s="87"/>
      <c r="G199" s="84">
        <f t="shared" si="18"/>
        <v>0</v>
      </c>
      <c r="H199" s="84">
        <f t="shared" si="12"/>
        <v>0</v>
      </c>
      <c r="J199" s="2"/>
      <c r="K199" s="4"/>
    </row>
    <row r="200" spans="1:11" s="2" customFormat="1">
      <c r="A200" s="78">
        <v>6</v>
      </c>
      <c r="B200" s="77" t="s">
        <v>211</v>
      </c>
      <c r="C200" s="76"/>
      <c r="D200" s="81"/>
      <c r="E200" s="76"/>
      <c r="F200" s="81"/>
      <c r="G200" s="84"/>
      <c r="H200" s="81">
        <f>SUM(H201:H213)</f>
        <v>0</v>
      </c>
      <c r="K200" s="4"/>
    </row>
    <row r="201" spans="1:11">
      <c r="A201" s="82" t="s">
        <v>398</v>
      </c>
      <c r="B201" s="83" t="s">
        <v>53</v>
      </c>
      <c r="C201" s="82" t="s">
        <v>83</v>
      </c>
      <c r="D201" s="84">
        <v>225.96</v>
      </c>
      <c r="E201" s="82" t="s">
        <v>131</v>
      </c>
      <c r="F201" s="87"/>
      <c r="G201" s="84">
        <f t="shared" ref="G201:G213" si="19">ROUND(F201*J$1,2)</f>
        <v>0</v>
      </c>
      <c r="H201" s="84">
        <f t="shared" si="12"/>
        <v>0</v>
      </c>
      <c r="J201" s="2"/>
      <c r="K201" s="4"/>
    </row>
    <row r="202" spans="1:11" ht="30">
      <c r="A202" s="82" t="s">
        <v>399</v>
      </c>
      <c r="B202" s="83" t="s">
        <v>63</v>
      </c>
      <c r="C202" s="82" t="s">
        <v>82</v>
      </c>
      <c r="D202" s="84">
        <v>128.26</v>
      </c>
      <c r="E202" s="82" t="s">
        <v>141</v>
      </c>
      <c r="F202" s="87"/>
      <c r="G202" s="84">
        <f t="shared" si="19"/>
        <v>0</v>
      </c>
      <c r="H202" s="84">
        <f t="shared" si="12"/>
        <v>0</v>
      </c>
      <c r="J202" s="2"/>
      <c r="K202" s="4"/>
    </row>
    <row r="203" spans="1:11" ht="30">
      <c r="A203" s="82" t="s">
        <v>400</v>
      </c>
      <c r="B203" s="83" t="s">
        <v>64</v>
      </c>
      <c r="C203" s="82" t="s">
        <v>82</v>
      </c>
      <c r="D203" s="84">
        <v>98.73</v>
      </c>
      <c r="E203" s="82" t="s">
        <v>142</v>
      </c>
      <c r="F203" s="87"/>
      <c r="G203" s="84">
        <f t="shared" si="19"/>
        <v>0</v>
      </c>
      <c r="H203" s="84">
        <f t="shared" si="12"/>
        <v>0</v>
      </c>
      <c r="J203" s="2"/>
      <c r="K203" s="4"/>
    </row>
    <row r="204" spans="1:11">
      <c r="A204" s="82" t="s">
        <v>401</v>
      </c>
      <c r="B204" s="83" t="s">
        <v>54</v>
      </c>
      <c r="C204" s="82" t="s">
        <v>81</v>
      </c>
      <c r="D204" s="84">
        <v>225.96</v>
      </c>
      <c r="E204" s="82" t="s">
        <v>132</v>
      </c>
      <c r="F204" s="87"/>
      <c r="G204" s="84">
        <f t="shared" si="19"/>
        <v>0</v>
      </c>
      <c r="H204" s="84">
        <f t="shared" si="12"/>
        <v>0</v>
      </c>
      <c r="J204" s="2"/>
      <c r="K204" s="4"/>
    </row>
    <row r="205" spans="1:11" ht="45">
      <c r="A205" s="82" t="s">
        <v>402</v>
      </c>
      <c r="B205" s="83" t="s">
        <v>65</v>
      </c>
      <c r="C205" s="82" t="s">
        <v>81</v>
      </c>
      <c r="D205" s="84">
        <v>29.17</v>
      </c>
      <c r="E205" s="82" t="s">
        <v>143</v>
      </c>
      <c r="F205" s="87"/>
      <c r="G205" s="84">
        <f t="shared" si="19"/>
        <v>0</v>
      </c>
      <c r="H205" s="84">
        <f t="shared" ref="H205:H224" si="20">ROUND(D205*G205,2)</f>
        <v>0</v>
      </c>
      <c r="J205" s="2"/>
      <c r="K205" s="4"/>
    </row>
    <row r="206" spans="1:11" ht="60">
      <c r="A206" s="82" t="s">
        <v>403</v>
      </c>
      <c r="B206" s="83" t="s">
        <v>66</v>
      </c>
      <c r="C206" s="82" t="s">
        <v>160</v>
      </c>
      <c r="D206" s="84">
        <v>15</v>
      </c>
      <c r="E206" s="82" t="s">
        <v>144</v>
      </c>
      <c r="F206" s="87"/>
      <c r="G206" s="84">
        <f t="shared" si="19"/>
        <v>0</v>
      </c>
      <c r="H206" s="84">
        <f t="shared" si="20"/>
        <v>0</v>
      </c>
      <c r="J206" s="2"/>
      <c r="K206" s="4"/>
    </row>
    <row r="207" spans="1:11" ht="60">
      <c r="A207" s="82" t="s">
        <v>404</v>
      </c>
      <c r="B207" s="83" t="s">
        <v>67</v>
      </c>
      <c r="C207" s="82" t="s">
        <v>160</v>
      </c>
      <c r="D207" s="84">
        <v>2</v>
      </c>
      <c r="E207" s="82" t="s">
        <v>145</v>
      </c>
      <c r="F207" s="87"/>
      <c r="G207" s="84">
        <f t="shared" si="19"/>
        <v>0</v>
      </c>
      <c r="H207" s="84">
        <f t="shared" si="20"/>
        <v>0</v>
      </c>
      <c r="J207" s="2"/>
      <c r="K207" s="4"/>
    </row>
    <row r="208" spans="1:11" ht="45">
      <c r="A208" s="82" t="s">
        <v>405</v>
      </c>
      <c r="B208" s="83" t="s">
        <v>68</v>
      </c>
      <c r="C208" s="82" t="s">
        <v>83</v>
      </c>
      <c r="D208" s="84">
        <v>0.1</v>
      </c>
      <c r="E208" s="82" t="s">
        <v>146</v>
      </c>
      <c r="F208" s="87"/>
      <c r="G208" s="84">
        <f t="shared" si="19"/>
        <v>0</v>
      </c>
      <c r="H208" s="84">
        <f t="shared" si="20"/>
        <v>0</v>
      </c>
      <c r="J208" s="2"/>
      <c r="K208" s="4"/>
    </row>
    <row r="209" spans="1:11" ht="45">
      <c r="A209" s="82" t="s">
        <v>406</v>
      </c>
      <c r="B209" s="83" t="s">
        <v>69</v>
      </c>
      <c r="C209" s="82" t="s">
        <v>160</v>
      </c>
      <c r="D209" s="84">
        <v>17</v>
      </c>
      <c r="E209" s="82" t="s">
        <v>147</v>
      </c>
      <c r="F209" s="87"/>
      <c r="G209" s="84">
        <f t="shared" si="19"/>
        <v>0</v>
      </c>
      <c r="H209" s="84">
        <f t="shared" si="20"/>
        <v>0</v>
      </c>
      <c r="J209" s="2"/>
      <c r="K209" s="4"/>
    </row>
    <row r="210" spans="1:11" ht="45">
      <c r="A210" s="82" t="s">
        <v>407</v>
      </c>
      <c r="B210" s="83" t="s">
        <v>70</v>
      </c>
      <c r="C210" s="82" t="s">
        <v>83</v>
      </c>
      <c r="D210" s="84">
        <v>225.96</v>
      </c>
      <c r="E210" s="82" t="s">
        <v>148</v>
      </c>
      <c r="F210" s="87"/>
      <c r="G210" s="84">
        <f t="shared" si="19"/>
        <v>0</v>
      </c>
      <c r="H210" s="84">
        <f t="shared" si="20"/>
        <v>0</v>
      </c>
      <c r="J210" s="2"/>
      <c r="K210" s="4"/>
    </row>
    <row r="211" spans="1:11" ht="90">
      <c r="A211" s="82" t="s">
        <v>408</v>
      </c>
      <c r="B211" s="83" t="s">
        <v>71</v>
      </c>
      <c r="C211" s="82" t="s">
        <v>160</v>
      </c>
      <c r="D211" s="84">
        <v>12</v>
      </c>
      <c r="E211" s="82" t="s">
        <v>149</v>
      </c>
      <c r="F211" s="87"/>
      <c r="G211" s="84">
        <f t="shared" si="19"/>
        <v>0</v>
      </c>
      <c r="H211" s="84">
        <f t="shared" si="20"/>
        <v>0</v>
      </c>
      <c r="J211" s="2"/>
      <c r="K211" s="4"/>
    </row>
    <row r="212" spans="1:11" ht="30">
      <c r="A212" s="82" t="s">
        <v>409</v>
      </c>
      <c r="B212" s="83" t="s">
        <v>72</v>
      </c>
      <c r="C212" s="82" t="s">
        <v>82</v>
      </c>
      <c r="D212" s="84">
        <v>223.01</v>
      </c>
      <c r="E212" s="82" t="s">
        <v>150</v>
      </c>
      <c r="F212" s="87"/>
      <c r="G212" s="84">
        <f t="shared" si="19"/>
        <v>0</v>
      </c>
      <c r="H212" s="84">
        <f t="shared" si="20"/>
        <v>0</v>
      </c>
      <c r="J212" s="2"/>
      <c r="K212" s="4"/>
    </row>
    <row r="213" spans="1:11" ht="45">
      <c r="A213" s="82" t="s">
        <v>410</v>
      </c>
      <c r="B213" s="83" t="s">
        <v>73</v>
      </c>
      <c r="C213" s="82" t="s">
        <v>212</v>
      </c>
      <c r="D213" s="84">
        <v>1134.99</v>
      </c>
      <c r="E213" s="82" t="s">
        <v>151</v>
      </c>
      <c r="F213" s="87"/>
      <c r="G213" s="84">
        <f t="shared" si="19"/>
        <v>0</v>
      </c>
      <c r="H213" s="84">
        <f t="shared" si="20"/>
        <v>0</v>
      </c>
      <c r="J213" s="2"/>
      <c r="K213" s="4"/>
    </row>
    <row r="214" spans="1:11" s="2" customFormat="1">
      <c r="A214" s="78">
        <v>7</v>
      </c>
      <c r="B214" s="77" t="s">
        <v>213</v>
      </c>
      <c r="C214" s="76"/>
      <c r="D214" s="81"/>
      <c r="E214" s="76"/>
      <c r="F214" s="81"/>
      <c r="G214" s="84"/>
      <c r="H214" s="81">
        <f>SUM(H215:H219)</f>
        <v>0</v>
      </c>
      <c r="K214" s="4"/>
    </row>
    <row r="215" spans="1:11" ht="75">
      <c r="A215" s="82" t="s">
        <v>411</v>
      </c>
      <c r="B215" s="83" t="s">
        <v>74</v>
      </c>
      <c r="C215" s="82" t="s">
        <v>82</v>
      </c>
      <c r="D215" s="84">
        <v>21.02</v>
      </c>
      <c r="E215" s="82" t="s">
        <v>152</v>
      </c>
      <c r="F215" s="87"/>
      <c r="G215" s="84">
        <f>ROUND(F215*J$1,2)</f>
        <v>0</v>
      </c>
      <c r="H215" s="84">
        <f t="shared" si="20"/>
        <v>0</v>
      </c>
      <c r="J215" s="2"/>
      <c r="K215" s="4"/>
    </row>
    <row r="216" spans="1:11" ht="45">
      <c r="A216" s="82" t="s">
        <v>412</v>
      </c>
      <c r="B216" s="83" t="s">
        <v>75</v>
      </c>
      <c r="C216" s="82" t="s">
        <v>81</v>
      </c>
      <c r="D216" s="84">
        <v>420.39</v>
      </c>
      <c r="E216" s="82" t="s">
        <v>153</v>
      </c>
      <c r="F216" s="87"/>
      <c r="G216" s="84">
        <f>ROUND(F216*J$1,2)</f>
        <v>0</v>
      </c>
      <c r="H216" s="84">
        <f t="shared" si="20"/>
        <v>0</v>
      </c>
      <c r="J216" s="2"/>
      <c r="K216" s="4"/>
    </row>
    <row r="217" spans="1:11" ht="45">
      <c r="A217" s="82" t="s">
        <v>413</v>
      </c>
      <c r="B217" s="83" t="s">
        <v>76</v>
      </c>
      <c r="C217" s="82" t="s">
        <v>81</v>
      </c>
      <c r="D217" s="84">
        <v>420.39</v>
      </c>
      <c r="E217" s="82" t="s">
        <v>154</v>
      </c>
      <c r="F217" s="87"/>
      <c r="G217" s="84">
        <f>ROUND(F217*J$1,2)</f>
        <v>0</v>
      </c>
      <c r="H217" s="84">
        <f t="shared" si="20"/>
        <v>0</v>
      </c>
      <c r="J217" s="2"/>
      <c r="K217" s="4"/>
    </row>
    <row r="218" spans="1:11" ht="60">
      <c r="A218" s="82" t="s">
        <v>414</v>
      </c>
      <c r="B218" s="83" t="s">
        <v>77</v>
      </c>
      <c r="C218" s="82" t="s">
        <v>81</v>
      </c>
      <c r="D218" s="84">
        <v>200.3</v>
      </c>
      <c r="E218" s="82" t="s">
        <v>155</v>
      </c>
      <c r="F218" s="87"/>
      <c r="G218" s="84">
        <f>ROUND(F218*J$1,2)</f>
        <v>0</v>
      </c>
      <c r="H218" s="84">
        <f t="shared" si="20"/>
        <v>0</v>
      </c>
      <c r="J218" s="2"/>
      <c r="K218" s="4"/>
    </row>
    <row r="219" spans="1:11" ht="75">
      <c r="A219" s="82" t="s">
        <v>415</v>
      </c>
      <c r="B219" s="83" t="s">
        <v>78</v>
      </c>
      <c r="C219" s="82" t="s">
        <v>83</v>
      </c>
      <c r="D219" s="84">
        <v>105</v>
      </c>
      <c r="E219" s="82" t="s">
        <v>156</v>
      </c>
      <c r="F219" s="87"/>
      <c r="G219" s="84">
        <f>ROUND(F219*J$1,2)</f>
        <v>0</v>
      </c>
      <c r="H219" s="84">
        <f t="shared" si="20"/>
        <v>0</v>
      </c>
      <c r="J219" s="2"/>
      <c r="K219" s="4"/>
    </row>
    <row r="220" spans="1:11" s="2" customFormat="1" ht="30">
      <c r="A220" s="78">
        <v>8</v>
      </c>
      <c r="B220" s="77" t="s">
        <v>387</v>
      </c>
      <c r="C220" s="76"/>
      <c r="D220" s="81"/>
      <c r="E220" s="76"/>
      <c r="F220" s="81"/>
      <c r="G220" s="84"/>
      <c r="H220" s="81">
        <f>H221+H223</f>
        <v>0</v>
      </c>
      <c r="K220" s="4"/>
    </row>
    <row r="221" spans="1:11" s="2" customFormat="1">
      <c r="A221" s="78" t="s">
        <v>385</v>
      </c>
      <c r="B221" s="77" t="s">
        <v>421</v>
      </c>
      <c r="C221" s="76"/>
      <c r="D221" s="81"/>
      <c r="E221" s="76"/>
      <c r="F221" s="81"/>
      <c r="G221" s="84"/>
      <c r="H221" s="81">
        <f>SUM(H222)</f>
        <v>0</v>
      </c>
      <c r="K221" s="4"/>
    </row>
    <row r="222" spans="1:11">
      <c r="A222" s="82" t="s">
        <v>416</v>
      </c>
      <c r="B222" s="83" t="s">
        <v>79</v>
      </c>
      <c r="C222" s="82" t="s">
        <v>86</v>
      </c>
      <c r="D222" s="85">
        <v>3.0000000000000001E-3</v>
      </c>
      <c r="E222" s="82" t="s">
        <v>157</v>
      </c>
      <c r="F222" s="87"/>
      <c r="G222" s="84">
        <f>ROUND(F222*J$1,2)</f>
        <v>0</v>
      </c>
      <c r="H222" s="84">
        <f t="shared" si="20"/>
        <v>0</v>
      </c>
      <c r="J222" s="2"/>
      <c r="K222" s="4"/>
    </row>
    <row r="223" spans="1:11" s="2" customFormat="1" ht="45">
      <c r="A223" s="78" t="s">
        <v>386</v>
      </c>
      <c r="B223" s="77" t="s">
        <v>422</v>
      </c>
      <c r="C223" s="76"/>
      <c r="D223" s="81"/>
      <c r="E223" s="76"/>
      <c r="F223" s="81"/>
      <c r="G223" s="84"/>
      <c r="H223" s="81">
        <f>SUM(H224:H227)</f>
        <v>0</v>
      </c>
      <c r="K223" s="4"/>
    </row>
    <row r="224" spans="1:11" ht="105">
      <c r="A224" s="82" t="s">
        <v>417</v>
      </c>
      <c r="B224" s="86" t="s">
        <v>427</v>
      </c>
      <c r="C224" s="82" t="s">
        <v>160</v>
      </c>
      <c r="D224" s="84">
        <v>1</v>
      </c>
      <c r="E224" s="82" t="s">
        <v>158</v>
      </c>
      <c r="F224" s="87"/>
      <c r="G224" s="84">
        <f>ROUND(F224*J$1,2)</f>
        <v>0</v>
      </c>
      <c r="H224" s="84">
        <f t="shared" si="20"/>
        <v>0</v>
      </c>
      <c r="J224" s="2"/>
      <c r="K224" s="4"/>
    </row>
    <row r="225" spans="1:11">
      <c r="A225" s="82" t="s">
        <v>418</v>
      </c>
      <c r="B225" s="83" t="s">
        <v>80</v>
      </c>
      <c r="C225" s="82" t="s">
        <v>81</v>
      </c>
      <c r="D225" s="84">
        <v>6385</v>
      </c>
      <c r="E225" s="82" t="s">
        <v>159</v>
      </c>
      <c r="F225" s="87"/>
      <c r="G225" s="84">
        <f>ROUND(F225*J$1,2)</f>
        <v>0</v>
      </c>
      <c r="H225" s="84">
        <f t="shared" ref="H225:H227" si="21">ROUND(D225*G225,2)</f>
        <v>0</v>
      </c>
      <c r="J225" s="2"/>
      <c r="K225" s="4"/>
    </row>
    <row r="226" spans="1:11" ht="30">
      <c r="A226" s="82" t="s">
        <v>419</v>
      </c>
      <c r="B226" s="83" t="s">
        <v>214</v>
      </c>
      <c r="C226" s="82" t="s">
        <v>428</v>
      </c>
      <c r="D226" s="84">
        <v>1680.0000000000002</v>
      </c>
      <c r="E226" s="82" t="s">
        <v>217</v>
      </c>
      <c r="F226" s="87"/>
      <c r="G226" s="84">
        <f>ROUND(F226*J$1,2)</f>
        <v>0</v>
      </c>
      <c r="H226" s="84">
        <f t="shared" si="21"/>
        <v>0</v>
      </c>
      <c r="J226" s="2"/>
      <c r="K226" s="4"/>
    </row>
    <row r="227" spans="1:11">
      <c r="A227" s="82" t="s">
        <v>420</v>
      </c>
      <c r="B227" s="83" t="s">
        <v>215</v>
      </c>
      <c r="C227" s="82" t="s">
        <v>216</v>
      </c>
      <c r="D227" s="84">
        <v>1408</v>
      </c>
      <c r="E227" s="82" t="s">
        <v>218</v>
      </c>
      <c r="F227" s="87"/>
      <c r="G227" s="84">
        <f>ROUND(F227*J$1,2)</f>
        <v>0</v>
      </c>
      <c r="H227" s="84">
        <f t="shared" si="21"/>
        <v>0</v>
      </c>
      <c r="J227" s="2"/>
      <c r="K227" s="4"/>
    </row>
    <row r="228" spans="1:11" s="2" customFormat="1"/>
  </sheetData>
  <mergeCells count="12">
    <mergeCell ref="A8:G8"/>
    <mergeCell ref="F6:G6"/>
    <mergeCell ref="A1:H1"/>
    <mergeCell ref="A2:H2"/>
    <mergeCell ref="A3:H3"/>
    <mergeCell ref="A4:H4"/>
    <mergeCell ref="D5:F5"/>
    <mergeCell ref="A6:A7"/>
    <mergeCell ref="B6:B7"/>
    <mergeCell ref="C6:C7"/>
    <mergeCell ref="D6:D7"/>
    <mergeCell ref="E6:E7"/>
  </mergeCells>
  <printOptions horizontalCentered="1"/>
  <pageMargins left="0.55118110236220474" right="0.51181102362204722" top="0.39370078740157483" bottom="0.39370078740157483" header="0.31496062992125984" footer="0.31496062992125984"/>
  <pageSetup paperSize="9" scale="76" fitToHeight="12"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zoomScaleNormal="100" zoomScaleSheetLayoutView="100" workbookViewId="0">
      <pane ySplit="6" topLeftCell="A52" activePane="bottomLeft" state="frozen"/>
      <selection pane="bottomLeft" activeCell="A4" sqref="A4:M4"/>
    </sheetView>
  </sheetViews>
  <sheetFormatPr defaultColWidth="8.5703125" defaultRowHeight="12.75"/>
  <cols>
    <col min="1" max="1" width="7.7109375" style="21" bestFit="1" customWidth="1"/>
    <col min="2" max="2" width="18.85546875" style="21" customWidth="1"/>
    <col min="3" max="3" width="10.42578125" style="21" customWidth="1"/>
    <col min="4" max="4" width="7" style="21" customWidth="1"/>
    <col min="5" max="5" width="8.42578125" style="21" bestFit="1" customWidth="1"/>
    <col min="6" max="8" width="9.28515625" style="21" bestFit="1" customWidth="1"/>
    <col min="9" max="12" width="10.5703125" style="21" bestFit="1" customWidth="1"/>
    <col min="13" max="13" width="11.28515625" style="21" bestFit="1" customWidth="1"/>
    <col min="14" max="14" width="5.85546875" style="44" customWidth="1"/>
    <col min="15" max="15" width="11.7109375" style="46" bestFit="1" customWidth="1"/>
    <col min="16" max="16" width="13.5703125" style="46" customWidth="1"/>
    <col min="17" max="17" width="6.140625" style="46" customWidth="1"/>
    <col min="18" max="18" width="14.85546875" style="47" customWidth="1"/>
    <col min="19" max="19" width="11.140625" style="5" customWidth="1"/>
    <col min="20" max="20" width="9.85546875" style="5" customWidth="1"/>
    <col min="21" max="243" width="9.140625" style="6" customWidth="1"/>
    <col min="244" max="244" width="5.140625" style="6" customWidth="1"/>
    <col min="245" max="245" width="17.5703125" style="6" customWidth="1"/>
    <col min="246" max="246" width="10.5703125" style="6" customWidth="1"/>
    <col min="247" max="247" width="6.5703125" style="6" customWidth="1"/>
    <col min="248" max="248" width="8.5703125" style="6"/>
    <col min="249" max="249" width="9.85546875" style="6" customWidth="1"/>
    <col min="250" max="250" width="8.5703125" style="6"/>
    <col min="251" max="251" width="9.85546875" style="6" customWidth="1"/>
    <col min="252" max="252" width="8.5703125" style="6"/>
    <col min="253" max="253" width="8.28515625" style="6" customWidth="1"/>
    <col min="254" max="254" width="16" style="6" customWidth="1"/>
    <col min="255" max="255" width="10.42578125" style="6" customWidth="1"/>
    <col min="256" max="256" width="7" style="6" customWidth="1"/>
    <col min="257" max="262" width="9.7109375" style="6" customWidth="1"/>
    <col min="263" max="263" width="11" style="6" customWidth="1"/>
    <col min="264" max="265" width="10.85546875" style="6" customWidth="1"/>
    <col min="266" max="269" width="11" style="6" customWidth="1"/>
    <col min="270" max="270" width="1.5703125" style="6" customWidth="1"/>
    <col min="271" max="271" width="11.7109375" style="6" bestFit="1" customWidth="1"/>
    <col min="272" max="272" width="13.5703125" style="6" customWidth="1"/>
    <col min="273" max="273" width="6.140625" style="6" customWidth="1"/>
    <col min="274" max="274" width="14.85546875" style="6" customWidth="1"/>
    <col min="275" max="275" width="11.140625" style="6" customWidth="1"/>
    <col min="276" max="276" width="9.85546875" style="6" customWidth="1"/>
    <col min="277" max="499" width="9.140625" style="6" customWidth="1"/>
    <col min="500" max="500" width="5.140625" style="6" customWidth="1"/>
    <col min="501" max="501" width="17.5703125" style="6" customWidth="1"/>
    <col min="502" max="502" width="10.5703125" style="6" customWidth="1"/>
    <col min="503" max="503" width="6.5703125" style="6" customWidth="1"/>
    <col min="504" max="504" width="8.5703125" style="6"/>
    <col min="505" max="505" width="9.85546875" style="6" customWidth="1"/>
    <col min="506" max="506" width="8.5703125" style="6"/>
    <col min="507" max="507" width="9.85546875" style="6" customWidth="1"/>
    <col min="508" max="508" width="8.5703125" style="6"/>
    <col min="509" max="509" width="8.28515625" style="6" customWidth="1"/>
    <col min="510" max="510" width="16" style="6" customWidth="1"/>
    <col min="511" max="511" width="10.42578125" style="6" customWidth="1"/>
    <col min="512" max="512" width="7" style="6" customWidth="1"/>
    <col min="513" max="518" width="9.7109375" style="6" customWidth="1"/>
    <col min="519" max="519" width="11" style="6" customWidth="1"/>
    <col min="520" max="521" width="10.85546875" style="6" customWidth="1"/>
    <col min="522" max="525" width="11" style="6" customWidth="1"/>
    <col min="526" max="526" width="1.5703125" style="6" customWidth="1"/>
    <col min="527" max="527" width="11.7109375" style="6" bestFit="1" customWidth="1"/>
    <col min="528" max="528" width="13.5703125" style="6" customWidth="1"/>
    <col min="529" max="529" width="6.140625" style="6" customWidth="1"/>
    <col min="530" max="530" width="14.85546875" style="6" customWidth="1"/>
    <col min="531" max="531" width="11.140625" style="6" customWidth="1"/>
    <col min="532" max="532" width="9.85546875" style="6" customWidth="1"/>
    <col min="533" max="755" width="9.140625" style="6" customWidth="1"/>
    <col min="756" max="756" width="5.140625" style="6" customWidth="1"/>
    <col min="757" max="757" width="17.5703125" style="6" customWidth="1"/>
    <col min="758" max="758" width="10.5703125" style="6" customWidth="1"/>
    <col min="759" max="759" width="6.5703125" style="6" customWidth="1"/>
    <col min="760" max="760" width="8.5703125" style="6"/>
    <col min="761" max="761" width="9.85546875" style="6" customWidth="1"/>
    <col min="762" max="762" width="8.5703125" style="6"/>
    <col min="763" max="763" width="9.85546875" style="6" customWidth="1"/>
    <col min="764" max="764" width="8.5703125" style="6"/>
    <col min="765" max="765" width="8.28515625" style="6" customWidth="1"/>
    <col min="766" max="766" width="16" style="6" customWidth="1"/>
    <col min="767" max="767" width="10.42578125" style="6" customWidth="1"/>
    <col min="768" max="768" width="7" style="6" customWidth="1"/>
    <col min="769" max="774" width="9.7109375" style="6" customWidth="1"/>
    <col min="775" max="775" width="11" style="6" customWidth="1"/>
    <col min="776" max="777" width="10.85546875" style="6" customWidth="1"/>
    <col min="778" max="781" width="11" style="6" customWidth="1"/>
    <col min="782" max="782" width="1.5703125" style="6" customWidth="1"/>
    <col min="783" max="783" width="11.7109375" style="6" bestFit="1" customWidth="1"/>
    <col min="784" max="784" width="13.5703125" style="6" customWidth="1"/>
    <col min="785" max="785" width="6.140625" style="6" customWidth="1"/>
    <col min="786" max="786" width="14.85546875" style="6" customWidth="1"/>
    <col min="787" max="787" width="11.140625" style="6" customWidth="1"/>
    <col min="788" max="788" width="9.85546875" style="6" customWidth="1"/>
    <col min="789" max="1011" width="9.140625" style="6" customWidth="1"/>
    <col min="1012" max="1012" width="5.140625" style="6" customWidth="1"/>
    <col min="1013" max="1013" width="17.5703125" style="6" customWidth="1"/>
    <col min="1014" max="1014" width="10.5703125" style="6" customWidth="1"/>
    <col min="1015" max="1015" width="6.5703125" style="6" customWidth="1"/>
    <col min="1016" max="1016" width="8.5703125" style="6"/>
    <col min="1017" max="1017" width="9.85546875" style="6" customWidth="1"/>
    <col min="1018" max="1018" width="8.5703125" style="6"/>
    <col min="1019" max="1019" width="9.85546875" style="6" customWidth="1"/>
    <col min="1020" max="1020" width="8.5703125" style="6"/>
    <col min="1021" max="1021" width="8.28515625" style="6" customWidth="1"/>
    <col min="1022" max="1022" width="16" style="6" customWidth="1"/>
    <col min="1023" max="1023" width="10.42578125" style="6" customWidth="1"/>
    <col min="1024" max="1024" width="7" style="6" customWidth="1"/>
    <col min="1025" max="1030" width="9.7109375" style="6" customWidth="1"/>
    <col min="1031" max="1031" width="11" style="6" customWidth="1"/>
    <col min="1032" max="1033" width="10.85546875" style="6" customWidth="1"/>
    <col min="1034" max="1037" width="11" style="6" customWidth="1"/>
    <col min="1038" max="1038" width="1.5703125" style="6" customWidth="1"/>
    <col min="1039" max="1039" width="11.7109375" style="6" bestFit="1" customWidth="1"/>
    <col min="1040" max="1040" width="13.5703125" style="6" customWidth="1"/>
    <col min="1041" max="1041" width="6.140625" style="6" customWidth="1"/>
    <col min="1042" max="1042" width="14.85546875" style="6" customWidth="1"/>
    <col min="1043" max="1043" width="11.140625" style="6" customWidth="1"/>
    <col min="1044" max="1044" width="9.85546875" style="6" customWidth="1"/>
    <col min="1045" max="1267" width="9.140625" style="6" customWidth="1"/>
    <col min="1268" max="1268" width="5.140625" style="6" customWidth="1"/>
    <col min="1269" max="1269" width="17.5703125" style="6" customWidth="1"/>
    <col min="1270" max="1270" width="10.5703125" style="6" customWidth="1"/>
    <col min="1271" max="1271" width="6.5703125" style="6" customWidth="1"/>
    <col min="1272" max="1272" width="8.5703125" style="6"/>
    <col min="1273" max="1273" width="9.85546875" style="6" customWidth="1"/>
    <col min="1274" max="1274" width="8.5703125" style="6"/>
    <col min="1275" max="1275" width="9.85546875" style="6" customWidth="1"/>
    <col min="1276" max="1276" width="8.5703125" style="6"/>
    <col min="1277" max="1277" width="8.28515625" style="6" customWidth="1"/>
    <col min="1278" max="1278" width="16" style="6" customWidth="1"/>
    <col min="1279" max="1279" width="10.42578125" style="6" customWidth="1"/>
    <col min="1280" max="1280" width="7" style="6" customWidth="1"/>
    <col min="1281" max="1286" width="9.7109375" style="6" customWidth="1"/>
    <col min="1287" max="1287" width="11" style="6" customWidth="1"/>
    <col min="1288" max="1289" width="10.85546875" style="6" customWidth="1"/>
    <col min="1290" max="1293" width="11" style="6" customWidth="1"/>
    <col min="1294" max="1294" width="1.5703125" style="6" customWidth="1"/>
    <col min="1295" max="1295" width="11.7109375" style="6" bestFit="1" customWidth="1"/>
    <col min="1296" max="1296" width="13.5703125" style="6" customWidth="1"/>
    <col min="1297" max="1297" width="6.140625" style="6" customWidth="1"/>
    <col min="1298" max="1298" width="14.85546875" style="6" customWidth="1"/>
    <col min="1299" max="1299" width="11.140625" style="6" customWidth="1"/>
    <col min="1300" max="1300" width="9.85546875" style="6" customWidth="1"/>
    <col min="1301" max="1523" width="9.140625" style="6" customWidth="1"/>
    <col min="1524" max="1524" width="5.140625" style="6" customWidth="1"/>
    <col min="1525" max="1525" width="17.5703125" style="6" customWidth="1"/>
    <col min="1526" max="1526" width="10.5703125" style="6" customWidth="1"/>
    <col min="1527" max="1527" width="6.5703125" style="6" customWidth="1"/>
    <col min="1528" max="1528" width="8.5703125" style="6"/>
    <col min="1529" max="1529" width="9.85546875" style="6" customWidth="1"/>
    <col min="1530" max="1530" width="8.5703125" style="6"/>
    <col min="1531" max="1531" width="9.85546875" style="6" customWidth="1"/>
    <col min="1532" max="1532" width="8.5703125" style="6"/>
    <col min="1533" max="1533" width="8.28515625" style="6" customWidth="1"/>
    <col min="1534" max="1534" width="16" style="6" customWidth="1"/>
    <col min="1535" max="1535" width="10.42578125" style="6" customWidth="1"/>
    <col min="1536" max="1536" width="7" style="6" customWidth="1"/>
    <col min="1537" max="1542" width="9.7109375" style="6" customWidth="1"/>
    <col min="1543" max="1543" width="11" style="6" customWidth="1"/>
    <col min="1544" max="1545" width="10.85546875" style="6" customWidth="1"/>
    <col min="1546" max="1549" width="11" style="6" customWidth="1"/>
    <col min="1550" max="1550" width="1.5703125" style="6" customWidth="1"/>
    <col min="1551" max="1551" width="11.7109375" style="6" bestFit="1" customWidth="1"/>
    <col min="1552" max="1552" width="13.5703125" style="6" customWidth="1"/>
    <col min="1553" max="1553" width="6.140625" style="6" customWidth="1"/>
    <col min="1554" max="1554" width="14.85546875" style="6" customWidth="1"/>
    <col min="1555" max="1555" width="11.140625" style="6" customWidth="1"/>
    <col min="1556" max="1556" width="9.85546875" style="6" customWidth="1"/>
    <col min="1557" max="1779" width="9.140625" style="6" customWidth="1"/>
    <col min="1780" max="1780" width="5.140625" style="6" customWidth="1"/>
    <col min="1781" max="1781" width="17.5703125" style="6" customWidth="1"/>
    <col min="1782" max="1782" width="10.5703125" style="6" customWidth="1"/>
    <col min="1783" max="1783" width="6.5703125" style="6" customWidth="1"/>
    <col min="1784" max="1784" width="8.5703125" style="6"/>
    <col min="1785" max="1785" width="9.85546875" style="6" customWidth="1"/>
    <col min="1786" max="1786" width="8.5703125" style="6"/>
    <col min="1787" max="1787" width="9.85546875" style="6" customWidth="1"/>
    <col min="1788" max="1788" width="8.5703125" style="6"/>
    <col min="1789" max="1789" width="8.28515625" style="6" customWidth="1"/>
    <col min="1790" max="1790" width="16" style="6" customWidth="1"/>
    <col min="1791" max="1791" width="10.42578125" style="6" customWidth="1"/>
    <col min="1792" max="1792" width="7" style="6" customWidth="1"/>
    <col min="1793" max="1798" width="9.7109375" style="6" customWidth="1"/>
    <col min="1799" max="1799" width="11" style="6" customWidth="1"/>
    <col min="1800" max="1801" width="10.85546875" style="6" customWidth="1"/>
    <col min="1802" max="1805" width="11" style="6" customWidth="1"/>
    <col min="1806" max="1806" width="1.5703125" style="6" customWidth="1"/>
    <col min="1807" max="1807" width="11.7109375" style="6" bestFit="1" customWidth="1"/>
    <col min="1808" max="1808" width="13.5703125" style="6" customWidth="1"/>
    <col min="1809" max="1809" width="6.140625" style="6" customWidth="1"/>
    <col min="1810" max="1810" width="14.85546875" style="6" customWidth="1"/>
    <col min="1811" max="1811" width="11.140625" style="6" customWidth="1"/>
    <col min="1812" max="1812" width="9.85546875" style="6" customWidth="1"/>
    <col min="1813" max="2035" width="9.140625" style="6" customWidth="1"/>
    <col min="2036" max="2036" width="5.140625" style="6" customWidth="1"/>
    <col min="2037" max="2037" width="17.5703125" style="6" customWidth="1"/>
    <col min="2038" max="2038" width="10.5703125" style="6" customWidth="1"/>
    <col min="2039" max="2039" width="6.5703125" style="6" customWidth="1"/>
    <col min="2040" max="2040" width="8.5703125" style="6"/>
    <col min="2041" max="2041" width="9.85546875" style="6" customWidth="1"/>
    <col min="2042" max="2042" width="8.5703125" style="6"/>
    <col min="2043" max="2043" width="9.85546875" style="6" customWidth="1"/>
    <col min="2044" max="2044" width="8.5703125" style="6"/>
    <col min="2045" max="2045" width="8.28515625" style="6" customWidth="1"/>
    <col min="2046" max="2046" width="16" style="6" customWidth="1"/>
    <col min="2047" max="2047" width="10.42578125" style="6" customWidth="1"/>
    <col min="2048" max="2048" width="7" style="6" customWidth="1"/>
    <col min="2049" max="2054" width="9.7109375" style="6" customWidth="1"/>
    <col min="2055" max="2055" width="11" style="6" customWidth="1"/>
    <col min="2056" max="2057" width="10.85546875" style="6" customWidth="1"/>
    <col min="2058" max="2061" width="11" style="6" customWidth="1"/>
    <col min="2062" max="2062" width="1.5703125" style="6" customWidth="1"/>
    <col min="2063" max="2063" width="11.7109375" style="6" bestFit="1" customWidth="1"/>
    <col min="2064" max="2064" width="13.5703125" style="6" customWidth="1"/>
    <col min="2065" max="2065" width="6.140625" style="6" customWidth="1"/>
    <col min="2066" max="2066" width="14.85546875" style="6" customWidth="1"/>
    <col min="2067" max="2067" width="11.140625" style="6" customWidth="1"/>
    <col min="2068" max="2068" width="9.85546875" style="6" customWidth="1"/>
    <col min="2069" max="2291" width="9.140625" style="6" customWidth="1"/>
    <col min="2292" max="2292" width="5.140625" style="6" customWidth="1"/>
    <col min="2293" max="2293" width="17.5703125" style="6" customWidth="1"/>
    <col min="2294" max="2294" width="10.5703125" style="6" customWidth="1"/>
    <col min="2295" max="2295" width="6.5703125" style="6" customWidth="1"/>
    <col min="2296" max="2296" width="8.5703125" style="6"/>
    <col min="2297" max="2297" width="9.85546875" style="6" customWidth="1"/>
    <col min="2298" max="2298" width="8.5703125" style="6"/>
    <col min="2299" max="2299" width="9.85546875" style="6" customWidth="1"/>
    <col min="2300" max="2300" width="8.5703125" style="6"/>
    <col min="2301" max="2301" width="8.28515625" style="6" customWidth="1"/>
    <col min="2302" max="2302" width="16" style="6" customWidth="1"/>
    <col min="2303" max="2303" width="10.42578125" style="6" customWidth="1"/>
    <col min="2304" max="2304" width="7" style="6" customWidth="1"/>
    <col min="2305" max="2310" width="9.7109375" style="6" customWidth="1"/>
    <col min="2311" max="2311" width="11" style="6" customWidth="1"/>
    <col min="2312" max="2313" width="10.85546875" style="6" customWidth="1"/>
    <col min="2314" max="2317" width="11" style="6" customWidth="1"/>
    <col min="2318" max="2318" width="1.5703125" style="6" customWidth="1"/>
    <col min="2319" max="2319" width="11.7109375" style="6" bestFit="1" customWidth="1"/>
    <col min="2320" max="2320" width="13.5703125" style="6" customWidth="1"/>
    <col min="2321" max="2321" width="6.140625" style="6" customWidth="1"/>
    <col min="2322" max="2322" width="14.85546875" style="6" customWidth="1"/>
    <col min="2323" max="2323" width="11.140625" style="6" customWidth="1"/>
    <col min="2324" max="2324" width="9.85546875" style="6" customWidth="1"/>
    <col min="2325" max="2547" width="9.140625" style="6" customWidth="1"/>
    <col min="2548" max="2548" width="5.140625" style="6" customWidth="1"/>
    <col min="2549" max="2549" width="17.5703125" style="6" customWidth="1"/>
    <col min="2550" max="2550" width="10.5703125" style="6" customWidth="1"/>
    <col min="2551" max="2551" width="6.5703125" style="6" customWidth="1"/>
    <col min="2552" max="2552" width="8.5703125" style="6"/>
    <col min="2553" max="2553" width="9.85546875" style="6" customWidth="1"/>
    <col min="2554" max="2554" width="8.5703125" style="6"/>
    <col min="2555" max="2555" width="9.85546875" style="6" customWidth="1"/>
    <col min="2556" max="2556" width="8.5703125" style="6"/>
    <col min="2557" max="2557" width="8.28515625" style="6" customWidth="1"/>
    <col min="2558" max="2558" width="16" style="6" customWidth="1"/>
    <col min="2559" max="2559" width="10.42578125" style="6" customWidth="1"/>
    <col min="2560" max="2560" width="7" style="6" customWidth="1"/>
    <col min="2561" max="2566" width="9.7109375" style="6" customWidth="1"/>
    <col min="2567" max="2567" width="11" style="6" customWidth="1"/>
    <col min="2568" max="2569" width="10.85546875" style="6" customWidth="1"/>
    <col min="2570" max="2573" width="11" style="6" customWidth="1"/>
    <col min="2574" max="2574" width="1.5703125" style="6" customWidth="1"/>
    <col min="2575" max="2575" width="11.7109375" style="6" bestFit="1" customWidth="1"/>
    <col min="2576" max="2576" width="13.5703125" style="6" customWidth="1"/>
    <col min="2577" max="2577" width="6.140625" style="6" customWidth="1"/>
    <col min="2578" max="2578" width="14.85546875" style="6" customWidth="1"/>
    <col min="2579" max="2579" width="11.140625" style="6" customWidth="1"/>
    <col min="2580" max="2580" width="9.85546875" style="6" customWidth="1"/>
    <col min="2581" max="2803" width="9.140625" style="6" customWidth="1"/>
    <col min="2804" max="2804" width="5.140625" style="6" customWidth="1"/>
    <col min="2805" max="2805" width="17.5703125" style="6" customWidth="1"/>
    <col min="2806" max="2806" width="10.5703125" style="6" customWidth="1"/>
    <col min="2807" max="2807" width="6.5703125" style="6" customWidth="1"/>
    <col min="2808" max="2808" width="8.5703125" style="6"/>
    <col min="2809" max="2809" width="9.85546875" style="6" customWidth="1"/>
    <col min="2810" max="2810" width="8.5703125" style="6"/>
    <col min="2811" max="2811" width="9.85546875" style="6" customWidth="1"/>
    <col min="2812" max="2812" width="8.5703125" style="6"/>
    <col min="2813" max="2813" width="8.28515625" style="6" customWidth="1"/>
    <col min="2814" max="2814" width="16" style="6" customWidth="1"/>
    <col min="2815" max="2815" width="10.42578125" style="6" customWidth="1"/>
    <col min="2816" max="2816" width="7" style="6" customWidth="1"/>
    <col min="2817" max="2822" width="9.7109375" style="6" customWidth="1"/>
    <col min="2823" max="2823" width="11" style="6" customWidth="1"/>
    <col min="2824" max="2825" width="10.85546875" style="6" customWidth="1"/>
    <col min="2826" max="2829" width="11" style="6" customWidth="1"/>
    <col min="2830" max="2830" width="1.5703125" style="6" customWidth="1"/>
    <col min="2831" max="2831" width="11.7109375" style="6" bestFit="1" customWidth="1"/>
    <col min="2832" max="2832" width="13.5703125" style="6" customWidth="1"/>
    <col min="2833" max="2833" width="6.140625" style="6" customWidth="1"/>
    <col min="2834" max="2834" width="14.85546875" style="6" customWidth="1"/>
    <col min="2835" max="2835" width="11.140625" style="6" customWidth="1"/>
    <col min="2836" max="2836" width="9.85546875" style="6" customWidth="1"/>
    <col min="2837" max="3059" width="9.140625" style="6" customWidth="1"/>
    <col min="3060" max="3060" width="5.140625" style="6" customWidth="1"/>
    <col min="3061" max="3061" width="17.5703125" style="6" customWidth="1"/>
    <col min="3062" max="3062" width="10.5703125" style="6" customWidth="1"/>
    <col min="3063" max="3063" width="6.5703125" style="6" customWidth="1"/>
    <col min="3064" max="3064" width="8.5703125" style="6"/>
    <col min="3065" max="3065" width="9.85546875" style="6" customWidth="1"/>
    <col min="3066" max="3066" width="8.5703125" style="6"/>
    <col min="3067" max="3067" width="9.85546875" style="6" customWidth="1"/>
    <col min="3068" max="3068" width="8.5703125" style="6"/>
    <col min="3069" max="3069" width="8.28515625" style="6" customWidth="1"/>
    <col min="3070" max="3070" width="16" style="6" customWidth="1"/>
    <col min="3071" max="3071" width="10.42578125" style="6" customWidth="1"/>
    <col min="3072" max="3072" width="7" style="6" customWidth="1"/>
    <col min="3073" max="3078" width="9.7109375" style="6" customWidth="1"/>
    <col min="3079" max="3079" width="11" style="6" customWidth="1"/>
    <col min="3080" max="3081" width="10.85546875" style="6" customWidth="1"/>
    <col min="3082" max="3085" width="11" style="6" customWidth="1"/>
    <col min="3086" max="3086" width="1.5703125" style="6" customWidth="1"/>
    <col min="3087" max="3087" width="11.7109375" style="6" bestFit="1" customWidth="1"/>
    <col min="3088" max="3088" width="13.5703125" style="6" customWidth="1"/>
    <col min="3089" max="3089" width="6.140625" style="6" customWidth="1"/>
    <col min="3090" max="3090" width="14.85546875" style="6" customWidth="1"/>
    <col min="3091" max="3091" width="11.140625" style="6" customWidth="1"/>
    <col min="3092" max="3092" width="9.85546875" style="6" customWidth="1"/>
    <col min="3093" max="3315" width="9.140625" style="6" customWidth="1"/>
    <col min="3316" max="3316" width="5.140625" style="6" customWidth="1"/>
    <col min="3317" max="3317" width="17.5703125" style="6" customWidth="1"/>
    <col min="3318" max="3318" width="10.5703125" style="6" customWidth="1"/>
    <col min="3319" max="3319" width="6.5703125" style="6" customWidth="1"/>
    <col min="3320" max="3320" width="8.5703125" style="6"/>
    <col min="3321" max="3321" width="9.85546875" style="6" customWidth="1"/>
    <col min="3322" max="3322" width="8.5703125" style="6"/>
    <col min="3323" max="3323" width="9.85546875" style="6" customWidth="1"/>
    <col min="3324" max="3324" width="8.5703125" style="6"/>
    <col min="3325" max="3325" width="8.28515625" style="6" customWidth="1"/>
    <col min="3326" max="3326" width="16" style="6" customWidth="1"/>
    <col min="3327" max="3327" width="10.42578125" style="6" customWidth="1"/>
    <col min="3328" max="3328" width="7" style="6" customWidth="1"/>
    <col min="3329" max="3334" width="9.7109375" style="6" customWidth="1"/>
    <col min="3335" max="3335" width="11" style="6" customWidth="1"/>
    <col min="3336" max="3337" width="10.85546875" style="6" customWidth="1"/>
    <col min="3338" max="3341" width="11" style="6" customWidth="1"/>
    <col min="3342" max="3342" width="1.5703125" style="6" customWidth="1"/>
    <col min="3343" max="3343" width="11.7109375" style="6" bestFit="1" customWidth="1"/>
    <col min="3344" max="3344" width="13.5703125" style="6" customWidth="1"/>
    <col min="3345" max="3345" width="6.140625" style="6" customWidth="1"/>
    <col min="3346" max="3346" width="14.85546875" style="6" customWidth="1"/>
    <col min="3347" max="3347" width="11.140625" style="6" customWidth="1"/>
    <col min="3348" max="3348" width="9.85546875" style="6" customWidth="1"/>
    <col min="3349" max="3571" width="9.140625" style="6" customWidth="1"/>
    <col min="3572" max="3572" width="5.140625" style="6" customWidth="1"/>
    <col min="3573" max="3573" width="17.5703125" style="6" customWidth="1"/>
    <col min="3574" max="3574" width="10.5703125" style="6" customWidth="1"/>
    <col min="3575" max="3575" width="6.5703125" style="6" customWidth="1"/>
    <col min="3576" max="3576" width="8.5703125" style="6"/>
    <col min="3577" max="3577" width="9.85546875" style="6" customWidth="1"/>
    <col min="3578" max="3578" width="8.5703125" style="6"/>
    <col min="3579" max="3579" width="9.85546875" style="6" customWidth="1"/>
    <col min="3580" max="3580" width="8.5703125" style="6"/>
    <col min="3581" max="3581" width="8.28515625" style="6" customWidth="1"/>
    <col min="3582" max="3582" width="16" style="6" customWidth="1"/>
    <col min="3583" max="3583" width="10.42578125" style="6" customWidth="1"/>
    <col min="3584" max="3584" width="7" style="6" customWidth="1"/>
    <col min="3585" max="3590" width="9.7109375" style="6" customWidth="1"/>
    <col min="3591" max="3591" width="11" style="6" customWidth="1"/>
    <col min="3592" max="3593" width="10.85546875" style="6" customWidth="1"/>
    <col min="3594" max="3597" width="11" style="6" customWidth="1"/>
    <col min="3598" max="3598" width="1.5703125" style="6" customWidth="1"/>
    <col min="3599" max="3599" width="11.7109375" style="6" bestFit="1" customWidth="1"/>
    <col min="3600" max="3600" width="13.5703125" style="6" customWidth="1"/>
    <col min="3601" max="3601" width="6.140625" style="6" customWidth="1"/>
    <col min="3602" max="3602" width="14.85546875" style="6" customWidth="1"/>
    <col min="3603" max="3603" width="11.140625" style="6" customWidth="1"/>
    <col min="3604" max="3604" width="9.85546875" style="6" customWidth="1"/>
    <col min="3605" max="3827" width="9.140625" style="6" customWidth="1"/>
    <col min="3828" max="3828" width="5.140625" style="6" customWidth="1"/>
    <col min="3829" max="3829" width="17.5703125" style="6" customWidth="1"/>
    <col min="3830" max="3830" width="10.5703125" style="6" customWidth="1"/>
    <col min="3831" max="3831" width="6.5703125" style="6" customWidth="1"/>
    <col min="3832" max="3832" width="8.5703125" style="6"/>
    <col min="3833" max="3833" width="9.85546875" style="6" customWidth="1"/>
    <col min="3834" max="3834" width="8.5703125" style="6"/>
    <col min="3835" max="3835" width="9.85546875" style="6" customWidth="1"/>
    <col min="3836" max="3836" width="8.5703125" style="6"/>
    <col min="3837" max="3837" width="8.28515625" style="6" customWidth="1"/>
    <col min="3838" max="3838" width="16" style="6" customWidth="1"/>
    <col min="3839" max="3839" width="10.42578125" style="6" customWidth="1"/>
    <col min="3840" max="3840" width="7" style="6" customWidth="1"/>
    <col min="3841" max="3846" width="9.7109375" style="6" customWidth="1"/>
    <col min="3847" max="3847" width="11" style="6" customWidth="1"/>
    <col min="3848" max="3849" width="10.85546875" style="6" customWidth="1"/>
    <col min="3850" max="3853" width="11" style="6" customWidth="1"/>
    <col min="3854" max="3854" width="1.5703125" style="6" customWidth="1"/>
    <col min="3855" max="3855" width="11.7109375" style="6" bestFit="1" customWidth="1"/>
    <col min="3856" max="3856" width="13.5703125" style="6" customWidth="1"/>
    <col min="3857" max="3857" width="6.140625" style="6" customWidth="1"/>
    <col min="3858" max="3858" width="14.85546875" style="6" customWidth="1"/>
    <col min="3859" max="3859" width="11.140625" style="6" customWidth="1"/>
    <col min="3860" max="3860" width="9.85546875" style="6" customWidth="1"/>
    <col min="3861" max="4083" width="9.140625" style="6" customWidth="1"/>
    <col min="4084" max="4084" width="5.140625" style="6" customWidth="1"/>
    <col min="4085" max="4085" width="17.5703125" style="6" customWidth="1"/>
    <col min="4086" max="4086" width="10.5703125" style="6" customWidth="1"/>
    <col min="4087" max="4087" width="6.5703125" style="6" customWidth="1"/>
    <col min="4088" max="4088" width="8.5703125" style="6"/>
    <col min="4089" max="4089" width="9.85546875" style="6" customWidth="1"/>
    <col min="4090" max="4090" width="8.5703125" style="6"/>
    <col min="4091" max="4091" width="9.85546875" style="6" customWidth="1"/>
    <col min="4092" max="4092" width="8.5703125" style="6"/>
    <col min="4093" max="4093" width="8.28515625" style="6" customWidth="1"/>
    <col min="4094" max="4094" width="16" style="6" customWidth="1"/>
    <col min="4095" max="4095" width="10.42578125" style="6" customWidth="1"/>
    <col min="4096" max="4096" width="7" style="6" customWidth="1"/>
    <col min="4097" max="4102" width="9.7109375" style="6" customWidth="1"/>
    <col min="4103" max="4103" width="11" style="6" customWidth="1"/>
    <col min="4104" max="4105" width="10.85546875" style="6" customWidth="1"/>
    <col min="4106" max="4109" width="11" style="6" customWidth="1"/>
    <col min="4110" max="4110" width="1.5703125" style="6" customWidth="1"/>
    <col min="4111" max="4111" width="11.7109375" style="6" bestFit="1" customWidth="1"/>
    <col min="4112" max="4112" width="13.5703125" style="6" customWidth="1"/>
    <col min="4113" max="4113" width="6.140625" style="6" customWidth="1"/>
    <col min="4114" max="4114" width="14.85546875" style="6" customWidth="1"/>
    <col min="4115" max="4115" width="11.140625" style="6" customWidth="1"/>
    <col min="4116" max="4116" width="9.85546875" style="6" customWidth="1"/>
    <col min="4117" max="4339" width="9.140625" style="6" customWidth="1"/>
    <col min="4340" max="4340" width="5.140625" style="6" customWidth="1"/>
    <col min="4341" max="4341" width="17.5703125" style="6" customWidth="1"/>
    <col min="4342" max="4342" width="10.5703125" style="6" customWidth="1"/>
    <col min="4343" max="4343" width="6.5703125" style="6" customWidth="1"/>
    <col min="4344" max="4344" width="8.5703125" style="6"/>
    <col min="4345" max="4345" width="9.85546875" style="6" customWidth="1"/>
    <col min="4346" max="4346" width="8.5703125" style="6"/>
    <col min="4347" max="4347" width="9.85546875" style="6" customWidth="1"/>
    <col min="4348" max="4348" width="8.5703125" style="6"/>
    <col min="4349" max="4349" width="8.28515625" style="6" customWidth="1"/>
    <col min="4350" max="4350" width="16" style="6" customWidth="1"/>
    <col min="4351" max="4351" width="10.42578125" style="6" customWidth="1"/>
    <col min="4352" max="4352" width="7" style="6" customWidth="1"/>
    <col min="4353" max="4358" width="9.7109375" style="6" customWidth="1"/>
    <col min="4359" max="4359" width="11" style="6" customWidth="1"/>
    <col min="4360" max="4361" width="10.85546875" style="6" customWidth="1"/>
    <col min="4362" max="4365" width="11" style="6" customWidth="1"/>
    <col min="4366" max="4366" width="1.5703125" style="6" customWidth="1"/>
    <col min="4367" max="4367" width="11.7109375" style="6" bestFit="1" customWidth="1"/>
    <col min="4368" max="4368" width="13.5703125" style="6" customWidth="1"/>
    <col min="4369" max="4369" width="6.140625" style="6" customWidth="1"/>
    <col min="4370" max="4370" width="14.85546875" style="6" customWidth="1"/>
    <col min="4371" max="4371" width="11.140625" style="6" customWidth="1"/>
    <col min="4372" max="4372" width="9.85546875" style="6" customWidth="1"/>
    <col min="4373" max="4595" width="9.140625" style="6" customWidth="1"/>
    <col min="4596" max="4596" width="5.140625" style="6" customWidth="1"/>
    <col min="4597" max="4597" width="17.5703125" style="6" customWidth="1"/>
    <col min="4598" max="4598" width="10.5703125" style="6" customWidth="1"/>
    <col min="4599" max="4599" width="6.5703125" style="6" customWidth="1"/>
    <col min="4600" max="4600" width="8.5703125" style="6"/>
    <col min="4601" max="4601" width="9.85546875" style="6" customWidth="1"/>
    <col min="4602" max="4602" width="8.5703125" style="6"/>
    <col min="4603" max="4603" width="9.85546875" style="6" customWidth="1"/>
    <col min="4604" max="4604" width="8.5703125" style="6"/>
    <col min="4605" max="4605" width="8.28515625" style="6" customWidth="1"/>
    <col min="4606" max="4606" width="16" style="6" customWidth="1"/>
    <col min="4607" max="4607" width="10.42578125" style="6" customWidth="1"/>
    <col min="4608" max="4608" width="7" style="6" customWidth="1"/>
    <col min="4609" max="4614" width="9.7109375" style="6" customWidth="1"/>
    <col min="4615" max="4615" width="11" style="6" customWidth="1"/>
    <col min="4616" max="4617" width="10.85546875" style="6" customWidth="1"/>
    <col min="4618" max="4621" width="11" style="6" customWidth="1"/>
    <col min="4622" max="4622" width="1.5703125" style="6" customWidth="1"/>
    <col min="4623" max="4623" width="11.7109375" style="6" bestFit="1" customWidth="1"/>
    <col min="4624" max="4624" width="13.5703125" style="6" customWidth="1"/>
    <col min="4625" max="4625" width="6.140625" style="6" customWidth="1"/>
    <col min="4626" max="4626" width="14.85546875" style="6" customWidth="1"/>
    <col min="4627" max="4627" width="11.140625" style="6" customWidth="1"/>
    <col min="4628" max="4628" width="9.85546875" style="6" customWidth="1"/>
    <col min="4629" max="4851" width="9.140625" style="6" customWidth="1"/>
    <col min="4852" max="4852" width="5.140625" style="6" customWidth="1"/>
    <col min="4853" max="4853" width="17.5703125" style="6" customWidth="1"/>
    <col min="4854" max="4854" width="10.5703125" style="6" customWidth="1"/>
    <col min="4855" max="4855" width="6.5703125" style="6" customWidth="1"/>
    <col min="4856" max="4856" width="8.5703125" style="6"/>
    <col min="4857" max="4857" width="9.85546875" style="6" customWidth="1"/>
    <col min="4858" max="4858" width="8.5703125" style="6"/>
    <col min="4859" max="4859" width="9.85546875" style="6" customWidth="1"/>
    <col min="4860" max="4860" width="8.5703125" style="6"/>
    <col min="4861" max="4861" width="8.28515625" style="6" customWidth="1"/>
    <col min="4862" max="4862" width="16" style="6" customWidth="1"/>
    <col min="4863" max="4863" width="10.42578125" style="6" customWidth="1"/>
    <col min="4864" max="4864" width="7" style="6" customWidth="1"/>
    <col min="4865" max="4870" width="9.7109375" style="6" customWidth="1"/>
    <col min="4871" max="4871" width="11" style="6" customWidth="1"/>
    <col min="4872" max="4873" width="10.85546875" style="6" customWidth="1"/>
    <col min="4874" max="4877" width="11" style="6" customWidth="1"/>
    <col min="4878" max="4878" width="1.5703125" style="6" customWidth="1"/>
    <col min="4879" max="4879" width="11.7109375" style="6" bestFit="1" customWidth="1"/>
    <col min="4880" max="4880" width="13.5703125" style="6" customWidth="1"/>
    <col min="4881" max="4881" width="6.140625" style="6" customWidth="1"/>
    <col min="4882" max="4882" width="14.85546875" style="6" customWidth="1"/>
    <col min="4883" max="4883" width="11.140625" style="6" customWidth="1"/>
    <col min="4884" max="4884" width="9.85546875" style="6" customWidth="1"/>
    <col min="4885" max="5107" width="9.140625" style="6" customWidth="1"/>
    <col min="5108" max="5108" width="5.140625" style="6" customWidth="1"/>
    <col min="5109" max="5109" width="17.5703125" style="6" customWidth="1"/>
    <col min="5110" max="5110" width="10.5703125" style="6" customWidth="1"/>
    <col min="5111" max="5111" width="6.5703125" style="6" customWidth="1"/>
    <col min="5112" max="5112" width="8.5703125" style="6"/>
    <col min="5113" max="5113" width="9.85546875" style="6" customWidth="1"/>
    <col min="5114" max="5114" width="8.5703125" style="6"/>
    <col min="5115" max="5115" width="9.85546875" style="6" customWidth="1"/>
    <col min="5116" max="5116" width="8.5703125" style="6"/>
    <col min="5117" max="5117" width="8.28515625" style="6" customWidth="1"/>
    <col min="5118" max="5118" width="16" style="6" customWidth="1"/>
    <col min="5119" max="5119" width="10.42578125" style="6" customWidth="1"/>
    <col min="5120" max="5120" width="7" style="6" customWidth="1"/>
    <col min="5121" max="5126" width="9.7109375" style="6" customWidth="1"/>
    <col min="5127" max="5127" width="11" style="6" customWidth="1"/>
    <col min="5128" max="5129" width="10.85546875" style="6" customWidth="1"/>
    <col min="5130" max="5133" width="11" style="6" customWidth="1"/>
    <col min="5134" max="5134" width="1.5703125" style="6" customWidth="1"/>
    <col min="5135" max="5135" width="11.7109375" style="6" bestFit="1" customWidth="1"/>
    <col min="5136" max="5136" width="13.5703125" style="6" customWidth="1"/>
    <col min="5137" max="5137" width="6.140625" style="6" customWidth="1"/>
    <col min="5138" max="5138" width="14.85546875" style="6" customWidth="1"/>
    <col min="5139" max="5139" width="11.140625" style="6" customWidth="1"/>
    <col min="5140" max="5140" width="9.85546875" style="6" customWidth="1"/>
    <col min="5141" max="5363" width="9.140625" style="6" customWidth="1"/>
    <col min="5364" max="5364" width="5.140625" style="6" customWidth="1"/>
    <col min="5365" max="5365" width="17.5703125" style="6" customWidth="1"/>
    <col min="5366" max="5366" width="10.5703125" style="6" customWidth="1"/>
    <col min="5367" max="5367" width="6.5703125" style="6" customWidth="1"/>
    <col min="5368" max="5368" width="8.5703125" style="6"/>
    <col min="5369" max="5369" width="9.85546875" style="6" customWidth="1"/>
    <col min="5370" max="5370" width="8.5703125" style="6"/>
    <col min="5371" max="5371" width="9.85546875" style="6" customWidth="1"/>
    <col min="5372" max="5372" width="8.5703125" style="6"/>
    <col min="5373" max="5373" width="8.28515625" style="6" customWidth="1"/>
    <col min="5374" max="5374" width="16" style="6" customWidth="1"/>
    <col min="5375" max="5375" width="10.42578125" style="6" customWidth="1"/>
    <col min="5376" max="5376" width="7" style="6" customWidth="1"/>
    <col min="5377" max="5382" width="9.7109375" style="6" customWidth="1"/>
    <col min="5383" max="5383" width="11" style="6" customWidth="1"/>
    <col min="5384" max="5385" width="10.85546875" style="6" customWidth="1"/>
    <col min="5386" max="5389" width="11" style="6" customWidth="1"/>
    <col min="5390" max="5390" width="1.5703125" style="6" customWidth="1"/>
    <col min="5391" max="5391" width="11.7109375" style="6" bestFit="1" customWidth="1"/>
    <col min="5392" max="5392" width="13.5703125" style="6" customWidth="1"/>
    <col min="5393" max="5393" width="6.140625" style="6" customWidth="1"/>
    <col min="5394" max="5394" width="14.85546875" style="6" customWidth="1"/>
    <col min="5395" max="5395" width="11.140625" style="6" customWidth="1"/>
    <col min="5396" max="5396" width="9.85546875" style="6" customWidth="1"/>
    <col min="5397" max="5619" width="9.140625" style="6" customWidth="1"/>
    <col min="5620" max="5620" width="5.140625" style="6" customWidth="1"/>
    <col min="5621" max="5621" width="17.5703125" style="6" customWidth="1"/>
    <col min="5622" max="5622" width="10.5703125" style="6" customWidth="1"/>
    <col min="5623" max="5623" width="6.5703125" style="6" customWidth="1"/>
    <col min="5624" max="5624" width="8.5703125" style="6"/>
    <col min="5625" max="5625" width="9.85546875" style="6" customWidth="1"/>
    <col min="5626" max="5626" width="8.5703125" style="6"/>
    <col min="5627" max="5627" width="9.85546875" style="6" customWidth="1"/>
    <col min="5628" max="5628" width="8.5703125" style="6"/>
    <col min="5629" max="5629" width="8.28515625" style="6" customWidth="1"/>
    <col min="5630" max="5630" width="16" style="6" customWidth="1"/>
    <col min="5631" max="5631" width="10.42578125" style="6" customWidth="1"/>
    <col min="5632" max="5632" width="7" style="6" customWidth="1"/>
    <col min="5633" max="5638" width="9.7109375" style="6" customWidth="1"/>
    <col min="5639" max="5639" width="11" style="6" customWidth="1"/>
    <col min="5640" max="5641" width="10.85546875" style="6" customWidth="1"/>
    <col min="5642" max="5645" width="11" style="6" customWidth="1"/>
    <col min="5646" max="5646" width="1.5703125" style="6" customWidth="1"/>
    <col min="5647" max="5647" width="11.7109375" style="6" bestFit="1" customWidth="1"/>
    <col min="5648" max="5648" width="13.5703125" style="6" customWidth="1"/>
    <col min="5649" max="5649" width="6.140625" style="6" customWidth="1"/>
    <col min="5650" max="5650" width="14.85546875" style="6" customWidth="1"/>
    <col min="5651" max="5651" width="11.140625" style="6" customWidth="1"/>
    <col min="5652" max="5652" width="9.85546875" style="6" customWidth="1"/>
    <col min="5653" max="5875" width="9.140625" style="6" customWidth="1"/>
    <col min="5876" max="5876" width="5.140625" style="6" customWidth="1"/>
    <col min="5877" max="5877" width="17.5703125" style="6" customWidth="1"/>
    <col min="5878" max="5878" width="10.5703125" style="6" customWidth="1"/>
    <col min="5879" max="5879" width="6.5703125" style="6" customWidth="1"/>
    <col min="5880" max="5880" width="8.5703125" style="6"/>
    <col min="5881" max="5881" width="9.85546875" style="6" customWidth="1"/>
    <col min="5882" max="5882" width="8.5703125" style="6"/>
    <col min="5883" max="5883" width="9.85546875" style="6" customWidth="1"/>
    <col min="5884" max="5884" width="8.5703125" style="6"/>
    <col min="5885" max="5885" width="8.28515625" style="6" customWidth="1"/>
    <col min="5886" max="5886" width="16" style="6" customWidth="1"/>
    <col min="5887" max="5887" width="10.42578125" style="6" customWidth="1"/>
    <col min="5888" max="5888" width="7" style="6" customWidth="1"/>
    <col min="5889" max="5894" width="9.7109375" style="6" customWidth="1"/>
    <col min="5895" max="5895" width="11" style="6" customWidth="1"/>
    <col min="5896" max="5897" width="10.85546875" style="6" customWidth="1"/>
    <col min="5898" max="5901" width="11" style="6" customWidth="1"/>
    <col min="5902" max="5902" width="1.5703125" style="6" customWidth="1"/>
    <col min="5903" max="5903" width="11.7109375" style="6" bestFit="1" customWidth="1"/>
    <col min="5904" max="5904" width="13.5703125" style="6" customWidth="1"/>
    <col min="5905" max="5905" width="6.140625" style="6" customWidth="1"/>
    <col min="5906" max="5906" width="14.85546875" style="6" customWidth="1"/>
    <col min="5907" max="5907" width="11.140625" style="6" customWidth="1"/>
    <col min="5908" max="5908" width="9.85546875" style="6" customWidth="1"/>
    <col min="5909" max="6131" width="9.140625" style="6" customWidth="1"/>
    <col min="6132" max="6132" width="5.140625" style="6" customWidth="1"/>
    <col min="6133" max="6133" width="17.5703125" style="6" customWidth="1"/>
    <col min="6134" max="6134" width="10.5703125" style="6" customWidth="1"/>
    <col min="6135" max="6135" width="6.5703125" style="6" customWidth="1"/>
    <col min="6136" max="6136" width="8.5703125" style="6"/>
    <col min="6137" max="6137" width="9.85546875" style="6" customWidth="1"/>
    <col min="6138" max="6138" width="8.5703125" style="6"/>
    <col min="6139" max="6139" width="9.85546875" style="6" customWidth="1"/>
    <col min="6140" max="6140" width="8.5703125" style="6"/>
    <col min="6141" max="6141" width="8.28515625" style="6" customWidth="1"/>
    <col min="6142" max="6142" width="16" style="6" customWidth="1"/>
    <col min="6143" max="6143" width="10.42578125" style="6" customWidth="1"/>
    <col min="6144" max="6144" width="7" style="6" customWidth="1"/>
    <col min="6145" max="6150" width="9.7109375" style="6" customWidth="1"/>
    <col min="6151" max="6151" width="11" style="6" customWidth="1"/>
    <col min="6152" max="6153" width="10.85546875" style="6" customWidth="1"/>
    <col min="6154" max="6157" width="11" style="6" customWidth="1"/>
    <col min="6158" max="6158" width="1.5703125" style="6" customWidth="1"/>
    <col min="6159" max="6159" width="11.7109375" style="6" bestFit="1" customWidth="1"/>
    <col min="6160" max="6160" width="13.5703125" style="6" customWidth="1"/>
    <col min="6161" max="6161" width="6.140625" style="6" customWidth="1"/>
    <col min="6162" max="6162" width="14.85546875" style="6" customWidth="1"/>
    <col min="6163" max="6163" width="11.140625" style="6" customWidth="1"/>
    <col min="6164" max="6164" width="9.85546875" style="6" customWidth="1"/>
    <col min="6165" max="6387" width="9.140625" style="6" customWidth="1"/>
    <col min="6388" max="6388" width="5.140625" style="6" customWidth="1"/>
    <col min="6389" max="6389" width="17.5703125" style="6" customWidth="1"/>
    <col min="6390" max="6390" width="10.5703125" style="6" customWidth="1"/>
    <col min="6391" max="6391" width="6.5703125" style="6" customWidth="1"/>
    <col min="6392" max="6392" width="8.5703125" style="6"/>
    <col min="6393" max="6393" width="9.85546875" style="6" customWidth="1"/>
    <col min="6394" max="6394" width="8.5703125" style="6"/>
    <col min="6395" max="6395" width="9.85546875" style="6" customWidth="1"/>
    <col min="6396" max="6396" width="8.5703125" style="6"/>
    <col min="6397" max="6397" width="8.28515625" style="6" customWidth="1"/>
    <col min="6398" max="6398" width="16" style="6" customWidth="1"/>
    <col min="6399" max="6399" width="10.42578125" style="6" customWidth="1"/>
    <col min="6400" max="6400" width="7" style="6" customWidth="1"/>
    <col min="6401" max="6406" width="9.7109375" style="6" customWidth="1"/>
    <col min="6407" max="6407" width="11" style="6" customWidth="1"/>
    <col min="6408" max="6409" width="10.85546875" style="6" customWidth="1"/>
    <col min="6410" max="6413" width="11" style="6" customWidth="1"/>
    <col min="6414" max="6414" width="1.5703125" style="6" customWidth="1"/>
    <col min="6415" max="6415" width="11.7109375" style="6" bestFit="1" customWidth="1"/>
    <col min="6416" max="6416" width="13.5703125" style="6" customWidth="1"/>
    <col min="6417" max="6417" width="6.140625" style="6" customWidth="1"/>
    <col min="6418" max="6418" width="14.85546875" style="6" customWidth="1"/>
    <col min="6419" max="6419" width="11.140625" style="6" customWidth="1"/>
    <col min="6420" max="6420" width="9.85546875" style="6" customWidth="1"/>
    <col min="6421" max="6643" width="9.140625" style="6" customWidth="1"/>
    <col min="6644" max="6644" width="5.140625" style="6" customWidth="1"/>
    <col min="6645" max="6645" width="17.5703125" style="6" customWidth="1"/>
    <col min="6646" max="6646" width="10.5703125" style="6" customWidth="1"/>
    <col min="6647" max="6647" width="6.5703125" style="6" customWidth="1"/>
    <col min="6648" max="6648" width="8.5703125" style="6"/>
    <col min="6649" max="6649" width="9.85546875" style="6" customWidth="1"/>
    <col min="6650" max="6650" width="8.5703125" style="6"/>
    <col min="6651" max="6651" width="9.85546875" style="6" customWidth="1"/>
    <col min="6652" max="6652" width="8.5703125" style="6"/>
    <col min="6653" max="6653" width="8.28515625" style="6" customWidth="1"/>
    <col min="6654" max="6654" width="16" style="6" customWidth="1"/>
    <col min="6655" max="6655" width="10.42578125" style="6" customWidth="1"/>
    <col min="6656" max="6656" width="7" style="6" customWidth="1"/>
    <col min="6657" max="6662" width="9.7109375" style="6" customWidth="1"/>
    <col min="6663" max="6663" width="11" style="6" customWidth="1"/>
    <col min="6664" max="6665" width="10.85546875" style="6" customWidth="1"/>
    <col min="6666" max="6669" width="11" style="6" customWidth="1"/>
    <col min="6670" max="6670" width="1.5703125" style="6" customWidth="1"/>
    <col min="6671" max="6671" width="11.7109375" style="6" bestFit="1" customWidth="1"/>
    <col min="6672" max="6672" width="13.5703125" style="6" customWidth="1"/>
    <col min="6673" max="6673" width="6.140625" style="6" customWidth="1"/>
    <col min="6674" max="6674" width="14.85546875" style="6" customWidth="1"/>
    <col min="6675" max="6675" width="11.140625" style="6" customWidth="1"/>
    <col min="6676" max="6676" width="9.85546875" style="6" customWidth="1"/>
    <col min="6677" max="6899" width="9.140625" style="6" customWidth="1"/>
    <col min="6900" max="6900" width="5.140625" style="6" customWidth="1"/>
    <col min="6901" max="6901" width="17.5703125" style="6" customWidth="1"/>
    <col min="6902" max="6902" width="10.5703125" style="6" customWidth="1"/>
    <col min="6903" max="6903" width="6.5703125" style="6" customWidth="1"/>
    <col min="6904" max="6904" width="8.5703125" style="6"/>
    <col min="6905" max="6905" width="9.85546875" style="6" customWidth="1"/>
    <col min="6906" max="6906" width="8.5703125" style="6"/>
    <col min="6907" max="6907" width="9.85546875" style="6" customWidth="1"/>
    <col min="6908" max="6908" width="8.5703125" style="6"/>
    <col min="6909" max="6909" width="8.28515625" style="6" customWidth="1"/>
    <col min="6910" max="6910" width="16" style="6" customWidth="1"/>
    <col min="6911" max="6911" width="10.42578125" style="6" customWidth="1"/>
    <col min="6912" max="6912" width="7" style="6" customWidth="1"/>
    <col min="6913" max="6918" width="9.7109375" style="6" customWidth="1"/>
    <col min="6919" max="6919" width="11" style="6" customWidth="1"/>
    <col min="6920" max="6921" width="10.85546875" style="6" customWidth="1"/>
    <col min="6922" max="6925" width="11" style="6" customWidth="1"/>
    <col min="6926" max="6926" width="1.5703125" style="6" customWidth="1"/>
    <col min="6927" max="6927" width="11.7109375" style="6" bestFit="1" customWidth="1"/>
    <col min="6928" max="6928" width="13.5703125" style="6" customWidth="1"/>
    <col min="6929" max="6929" width="6.140625" style="6" customWidth="1"/>
    <col min="6930" max="6930" width="14.85546875" style="6" customWidth="1"/>
    <col min="6931" max="6931" width="11.140625" style="6" customWidth="1"/>
    <col min="6932" max="6932" width="9.85546875" style="6" customWidth="1"/>
    <col min="6933" max="7155" width="9.140625" style="6" customWidth="1"/>
    <col min="7156" max="7156" width="5.140625" style="6" customWidth="1"/>
    <col min="7157" max="7157" width="17.5703125" style="6" customWidth="1"/>
    <col min="7158" max="7158" width="10.5703125" style="6" customWidth="1"/>
    <col min="7159" max="7159" width="6.5703125" style="6" customWidth="1"/>
    <col min="7160" max="7160" width="8.5703125" style="6"/>
    <col min="7161" max="7161" width="9.85546875" style="6" customWidth="1"/>
    <col min="7162" max="7162" width="8.5703125" style="6"/>
    <col min="7163" max="7163" width="9.85546875" style="6" customWidth="1"/>
    <col min="7164" max="7164" width="8.5703125" style="6"/>
    <col min="7165" max="7165" width="8.28515625" style="6" customWidth="1"/>
    <col min="7166" max="7166" width="16" style="6" customWidth="1"/>
    <col min="7167" max="7167" width="10.42578125" style="6" customWidth="1"/>
    <col min="7168" max="7168" width="7" style="6" customWidth="1"/>
    <col min="7169" max="7174" width="9.7109375" style="6" customWidth="1"/>
    <col min="7175" max="7175" width="11" style="6" customWidth="1"/>
    <col min="7176" max="7177" width="10.85546875" style="6" customWidth="1"/>
    <col min="7178" max="7181" width="11" style="6" customWidth="1"/>
    <col min="7182" max="7182" width="1.5703125" style="6" customWidth="1"/>
    <col min="7183" max="7183" width="11.7109375" style="6" bestFit="1" customWidth="1"/>
    <col min="7184" max="7184" width="13.5703125" style="6" customWidth="1"/>
    <col min="7185" max="7185" width="6.140625" style="6" customWidth="1"/>
    <col min="7186" max="7186" width="14.85546875" style="6" customWidth="1"/>
    <col min="7187" max="7187" width="11.140625" style="6" customWidth="1"/>
    <col min="7188" max="7188" width="9.85546875" style="6" customWidth="1"/>
    <col min="7189" max="7411" width="9.140625" style="6" customWidth="1"/>
    <col min="7412" max="7412" width="5.140625" style="6" customWidth="1"/>
    <col min="7413" max="7413" width="17.5703125" style="6" customWidth="1"/>
    <col min="7414" max="7414" width="10.5703125" style="6" customWidth="1"/>
    <col min="7415" max="7415" width="6.5703125" style="6" customWidth="1"/>
    <col min="7416" max="7416" width="8.5703125" style="6"/>
    <col min="7417" max="7417" width="9.85546875" style="6" customWidth="1"/>
    <col min="7418" max="7418" width="8.5703125" style="6"/>
    <col min="7419" max="7419" width="9.85546875" style="6" customWidth="1"/>
    <col min="7420" max="7420" width="8.5703125" style="6"/>
    <col min="7421" max="7421" width="8.28515625" style="6" customWidth="1"/>
    <col min="7422" max="7422" width="16" style="6" customWidth="1"/>
    <col min="7423" max="7423" width="10.42578125" style="6" customWidth="1"/>
    <col min="7424" max="7424" width="7" style="6" customWidth="1"/>
    <col min="7425" max="7430" width="9.7109375" style="6" customWidth="1"/>
    <col min="7431" max="7431" width="11" style="6" customWidth="1"/>
    <col min="7432" max="7433" width="10.85546875" style="6" customWidth="1"/>
    <col min="7434" max="7437" width="11" style="6" customWidth="1"/>
    <col min="7438" max="7438" width="1.5703125" style="6" customWidth="1"/>
    <col min="7439" max="7439" width="11.7109375" style="6" bestFit="1" customWidth="1"/>
    <col min="7440" max="7440" width="13.5703125" style="6" customWidth="1"/>
    <col min="7441" max="7441" width="6.140625" style="6" customWidth="1"/>
    <col min="7442" max="7442" width="14.85546875" style="6" customWidth="1"/>
    <col min="7443" max="7443" width="11.140625" style="6" customWidth="1"/>
    <col min="7444" max="7444" width="9.85546875" style="6" customWidth="1"/>
    <col min="7445" max="7667" width="9.140625" style="6" customWidth="1"/>
    <col min="7668" max="7668" width="5.140625" style="6" customWidth="1"/>
    <col min="7669" max="7669" width="17.5703125" style="6" customWidth="1"/>
    <col min="7670" max="7670" width="10.5703125" style="6" customWidth="1"/>
    <col min="7671" max="7671" width="6.5703125" style="6" customWidth="1"/>
    <col min="7672" max="7672" width="8.5703125" style="6"/>
    <col min="7673" max="7673" width="9.85546875" style="6" customWidth="1"/>
    <col min="7674" max="7674" width="8.5703125" style="6"/>
    <col min="7675" max="7675" width="9.85546875" style="6" customWidth="1"/>
    <col min="7676" max="7676" width="8.5703125" style="6"/>
    <col min="7677" max="7677" width="8.28515625" style="6" customWidth="1"/>
    <col min="7678" max="7678" width="16" style="6" customWidth="1"/>
    <col min="7679" max="7679" width="10.42578125" style="6" customWidth="1"/>
    <col min="7680" max="7680" width="7" style="6" customWidth="1"/>
    <col min="7681" max="7686" width="9.7109375" style="6" customWidth="1"/>
    <col min="7687" max="7687" width="11" style="6" customWidth="1"/>
    <col min="7688" max="7689" width="10.85546875" style="6" customWidth="1"/>
    <col min="7690" max="7693" width="11" style="6" customWidth="1"/>
    <col min="7694" max="7694" width="1.5703125" style="6" customWidth="1"/>
    <col min="7695" max="7695" width="11.7109375" style="6" bestFit="1" customWidth="1"/>
    <col min="7696" max="7696" width="13.5703125" style="6" customWidth="1"/>
    <col min="7697" max="7697" width="6.140625" style="6" customWidth="1"/>
    <col min="7698" max="7698" width="14.85546875" style="6" customWidth="1"/>
    <col min="7699" max="7699" width="11.140625" style="6" customWidth="1"/>
    <col min="7700" max="7700" width="9.85546875" style="6" customWidth="1"/>
    <col min="7701" max="7923" width="9.140625" style="6" customWidth="1"/>
    <col min="7924" max="7924" width="5.140625" style="6" customWidth="1"/>
    <col min="7925" max="7925" width="17.5703125" style="6" customWidth="1"/>
    <col min="7926" max="7926" width="10.5703125" style="6" customWidth="1"/>
    <col min="7927" max="7927" width="6.5703125" style="6" customWidth="1"/>
    <col min="7928" max="7928" width="8.5703125" style="6"/>
    <col min="7929" max="7929" width="9.85546875" style="6" customWidth="1"/>
    <col min="7930" max="7930" width="8.5703125" style="6"/>
    <col min="7931" max="7931" width="9.85546875" style="6" customWidth="1"/>
    <col min="7932" max="7932" width="8.5703125" style="6"/>
    <col min="7933" max="7933" width="8.28515625" style="6" customWidth="1"/>
    <col min="7934" max="7934" width="16" style="6" customWidth="1"/>
    <col min="7935" max="7935" width="10.42578125" style="6" customWidth="1"/>
    <col min="7936" max="7936" width="7" style="6" customWidth="1"/>
    <col min="7937" max="7942" width="9.7109375" style="6" customWidth="1"/>
    <col min="7943" max="7943" width="11" style="6" customWidth="1"/>
    <col min="7944" max="7945" width="10.85546875" style="6" customWidth="1"/>
    <col min="7946" max="7949" width="11" style="6" customWidth="1"/>
    <col min="7950" max="7950" width="1.5703125" style="6" customWidth="1"/>
    <col min="7951" max="7951" width="11.7109375" style="6" bestFit="1" customWidth="1"/>
    <col min="7952" max="7952" width="13.5703125" style="6" customWidth="1"/>
    <col min="7953" max="7953" width="6.140625" style="6" customWidth="1"/>
    <col min="7954" max="7954" width="14.85546875" style="6" customWidth="1"/>
    <col min="7955" max="7955" width="11.140625" style="6" customWidth="1"/>
    <col min="7956" max="7956" width="9.85546875" style="6" customWidth="1"/>
    <col min="7957" max="8179" width="9.140625" style="6" customWidth="1"/>
    <col min="8180" max="8180" width="5.140625" style="6" customWidth="1"/>
    <col min="8181" max="8181" width="17.5703125" style="6" customWidth="1"/>
    <col min="8182" max="8182" width="10.5703125" style="6" customWidth="1"/>
    <col min="8183" max="8183" width="6.5703125" style="6" customWidth="1"/>
    <col min="8184" max="8184" width="8.5703125" style="6"/>
    <col min="8185" max="8185" width="9.85546875" style="6" customWidth="1"/>
    <col min="8186" max="8186" width="8.5703125" style="6"/>
    <col min="8187" max="8187" width="9.85546875" style="6" customWidth="1"/>
    <col min="8188" max="8188" width="8.5703125" style="6"/>
    <col min="8189" max="8189" width="8.28515625" style="6" customWidth="1"/>
    <col min="8190" max="8190" width="16" style="6" customWidth="1"/>
    <col min="8191" max="8191" width="10.42578125" style="6" customWidth="1"/>
    <col min="8192" max="8192" width="7" style="6" customWidth="1"/>
    <col min="8193" max="8198" width="9.7109375" style="6" customWidth="1"/>
    <col min="8199" max="8199" width="11" style="6" customWidth="1"/>
    <col min="8200" max="8201" width="10.85546875" style="6" customWidth="1"/>
    <col min="8202" max="8205" width="11" style="6" customWidth="1"/>
    <col min="8206" max="8206" width="1.5703125" style="6" customWidth="1"/>
    <col min="8207" max="8207" width="11.7109375" style="6" bestFit="1" customWidth="1"/>
    <col min="8208" max="8208" width="13.5703125" style="6" customWidth="1"/>
    <col min="8209" max="8209" width="6.140625" style="6" customWidth="1"/>
    <col min="8210" max="8210" width="14.85546875" style="6" customWidth="1"/>
    <col min="8211" max="8211" width="11.140625" style="6" customWidth="1"/>
    <col min="8212" max="8212" width="9.85546875" style="6" customWidth="1"/>
    <col min="8213" max="8435" width="9.140625" style="6" customWidth="1"/>
    <col min="8436" max="8436" width="5.140625" style="6" customWidth="1"/>
    <col min="8437" max="8437" width="17.5703125" style="6" customWidth="1"/>
    <col min="8438" max="8438" width="10.5703125" style="6" customWidth="1"/>
    <col min="8439" max="8439" width="6.5703125" style="6" customWidth="1"/>
    <col min="8440" max="8440" width="8.5703125" style="6"/>
    <col min="8441" max="8441" width="9.85546875" style="6" customWidth="1"/>
    <col min="8442" max="8442" width="8.5703125" style="6"/>
    <col min="8443" max="8443" width="9.85546875" style="6" customWidth="1"/>
    <col min="8444" max="8444" width="8.5703125" style="6"/>
    <col min="8445" max="8445" width="8.28515625" style="6" customWidth="1"/>
    <col min="8446" max="8446" width="16" style="6" customWidth="1"/>
    <col min="8447" max="8447" width="10.42578125" style="6" customWidth="1"/>
    <col min="8448" max="8448" width="7" style="6" customWidth="1"/>
    <col min="8449" max="8454" width="9.7109375" style="6" customWidth="1"/>
    <col min="8455" max="8455" width="11" style="6" customWidth="1"/>
    <col min="8456" max="8457" width="10.85546875" style="6" customWidth="1"/>
    <col min="8458" max="8461" width="11" style="6" customWidth="1"/>
    <col min="8462" max="8462" width="1.5703125" style="6" customWidth="1"/>
    <col min="8463" max="8463" width="11.7109375" style="6" bestFit="1" customWidth="1"/>
    <col min="8464" max="8464" width="13.5703125" style="6" customWidth="1"/>
    <col min="8465" max="8465" width="6.140625" style="6" customWidth="1"/>
    <col min="8466" max="8466" width="14.85546875" style="6" customWidth="1"/>
    <col min="8467" max="8467" width="11.140625" style="6" customWidth="1"/>
    <col min="8468" max="8468" width="9.85546875" style="6" customWidth="1"/>
    <col min="8469" max="8691" width="9.140625" style="6" customWidth="1"/>
    <col min="8692" max="8692" width="5.140625" style="6" customWidth="1"/>
    <col min="8693" max="8693" width="17.5703125" style="6" customWidth="1"/>
    <col min="8694" max="8694" width="10.5703125" style="6" customWidth="1"/>
    <col min="8695" max="8695" width="6.5703125" style="6" customWidth="1"/>
    <col min="8696" max="8696" width="8.5703125" style="6"/>
    <col min="8697" max="8697" width="9.85546875" style="6" customWidth="1"/>
    <col min="8698" max="8698" width="8.5703125" style="6"/>
    <col min="8699" max="8699" width="9.85546875" style="6" customWidth="1"/>
    <col min="8700" max="8700" width="8.5703125" style="6"/>
    <col min="8701" max="8701" width="8.28515625" style="6" customWidth="1"/>
    <col min="8702" max="8702" width="16" style="6" customWidth="1"/>
    <col min="8703" max="8703" width="10.42578125" style="6" customWidth="1"/>
    <col min="8704" max="8704" width="7" style="6" customWidth="1"/>
    <col min="8705" max="8710" width="9.7109375" style="6" customWidth="1"/>
    <col min="8711" max="8711" width="11" style="6" customWidth="1"/>
    <col min="8712" max="8713" width="10.85546875" style="6" customWidth="1"/>
    <col min="8714" max="8717" width="11" style="6" customWidth="1"/>
    <col min="8718" max="8718" width="1.5703125" style="6" customWidth="1"/>
    <col min="8719" max="8719" width="11.7109375" style="6" bestFit="1" customWidth="1"/>
    <col min="8720" max="8720" width="13.5703125" style="6" customWidth="1"/>
    <col min="8721" max="8721" width="6.140625" style="6" customWidth="1"/>
    <col min="8722" max="8722" width="14.85546875" style="6" customWidth="1"/>
    <col min="8723" max="8723" width="11.140625" style="6" customWidth="1"/>
    <col min="8724" max="8724" width="9.85546875" style="6" customWidth="1"/>
    <col min="8725" max="8947" width="9.140625" style="6" customWidth="1"/>
    <col min="8948" max="8948" width="5.140625" style="6" customWidth="1"/>
    <col min="8949" max="8949" width="17.5703125" style="6" customWidth="1"/>
    <col min="8950" max="8950" width="10.5703125" style="6" customWidth="1"/>
    <col min="8951" max="8951" width="6.5703125" style="6" customWidth="1"/>
    <col min="8952" max="8952" width="8.5703125" style="6"/>
    <col min="8953" max="8953" width="9.85546875" style="6" customWidth="1"/>
    <col min="8954" max="8954" width="8.5703125" style="6"/>
    <col min="8955" max="8955" width="9.85546875" style="6" customWidth="1"/>
    <col min="8956" max="8956" width="8.5703125" style="6"/>
    <col min="8957" max="8957" width="8.28515625" style="6" customWidth="1"/>
    <col min="8958" max="8958" width="16" style="6" customWidth="1"/>
    <col min="8959" max="8959" width="10.42578125" style="6" customWidth="1"/>
    <col min="8960" max="8960" width="7" style="6" customWidth="1"/>
    <col min="8961" max="8966" width="9.7109375" style="6" customWidth="1"/>
    <col min="8967" max="8967" width="11" style="6" customWidth="1"/>
    <col min="8968" max="8969" width="10.85546875" style="6" customWidth="1"/>
    <col min="8970" max="8973" width="11" style="6" customWidth="1"/>
    <col min="8974" max="8974" width="1.5703125" style="6" customWidth="1"/>
    <col min="8975" max="8975" width="11.7109375" style="6" bestFit="1" customWidth="1"/>
    <col min="8976" max="8976" width="13.5703125" style="6" customWidth="1"/>
    <col min="8977" max="8977" width="6.140625" style="6" customWidth="1"/>
    <col min="8978" max="8978" width="14.85546875" style="6" customWidth="1"/>
    <col min="8979" max="8979" width="11.140625" style="6" customWidth="1"/>
    <col min="8980" max="8980" width="9.85546875" style="6" customWidth="1"/>
    <col min="8981" max="9203" width="9.140625" style="6" customWidth="1"/>
    <col min="9204" max="9204" width="5.140625" style="6" customWidth="1"/>
    <col min="9205" max="9205" width="17.5703125" style="6" customWidth="1"/>
    <col min="9206" max="9206" width="10.5703125" style="6" customWidth="1"/>
    <col min="9207" max="9207" width="6.5703125" style="6" customWidth="1"/>
    <col min="9208" max="9208" width="8.5703125" style="6"/>
    <col min="9209" max="9209" width="9.85546875" style="6" customWidth="1"/>
    <col min="9210" max="9210" width="8.5703125" style="6"/>
    <col min="9211" max="9211" width="9.85546875" style="6" customWidth="1"/>
    <col min="9212" max="9212" width="8.5703125" style="6"/>
    <col min="9213" max="9213" width="8.28515625" style="6" customWidth="1"/>
    <col min="9214" max="9214" width="16" style="6" customWidth="1"/>
    <col min="9215" max="9215" width="10.42578125" style="6" customWidth="1"/>
    <col min="9216" max="9216" width="7" style="6" customWidth="1"/>
    <col min="9217" max="9222" width="9.7109375" style="6" customWidth="1"/>
    <col min="9223" max="9223" width="11" style="6" customWidth="1"/>
    <col min="9224" max="9225" width="10.85546875" style="6" customWidth="1"/>
    <col min="9226" max="9229" width="11" style="6" customWidth="1"/>
    <col min="9230" max="9230" width="1.5703125" style="6" customWidth="1"/>
    <col min="9231" max="9231" width="11.7109375" style="6" bestFit="1" customWidth="1"/>
    <col min="9232" max="9232" width="13.5703125" style="6" customWidth="1"/>
    <col min="9233" max="9233" width="6.140625" style="6" customWidth="1"/>
    <col min="9234" max="9234" width="14.85546875" style="6" customWidth="1"/>
    <col min="9235" max="9235" width="11.140625" style="6" customWidth="1"/>
    <col min="9236" max="9236" width="9.85546875" style="6" customWidth="1"/>
    <col min="9237" max="9459" width="9.140625" style="6" customWidth="1"/>
    <col min="9460" max="9460" width="5.140625" style="6" customWidth="1"/>
    <col min="9461" max="9461" width="17.5703125" style="6" customWidth="1"/>
    <col min="9462" max="9462" width="10.5703125" style="6" customWidth="1"/>
    <col min="9463" max="9463" width="6.5703125" style="6" customWidth="1"/>
    <col min="9464" max="9464" width="8.5703125" style="6"/>
    <col min="9465" max="9465" width="9.85546875" style="6" customWidth="1"/>
    <col min="9466" max="9466" width="8.5703125" style="6"/>
    <col min="9467" max="9467" width="9.85546875" style="6" customWidth="1"/>
    <col min="9468" max="9468" width="8.5703125" style="6"/>
    <col min="9469" max="9469" width="8.28515625" style="6" customWidth="1"/>
    <col min="9470" max="9470" width="16" style="6" customWidth="1"/>
    <col min="9471" max="9471" width="10.42578125" style="6" customWidth="1"/>
    <col min="9472" max="9472" width="7" style="6" customWidth="1"/>
    <col min="9473" max="9478" width="9.7109375" style="6" customWidth="1"/>
    <col min="9479" max="9479" width="11" style="6" customWidth="1"/>
    <col min="9480" max="9481" width="10.85546875" style="6" customWidth="1"/>
    <col min="9482" max="9485" width="11" style="6" customWidth="1"/>
    <col min="9486" max="9486" width="1.5703125" style="6" customWidth="1"/>
    <col min="9487" max="9487" width="11.7109375" style="6" bestFit="1" customWidth="1"/>
    <col min="9488" max="9488" width="13.5703125" style="6" customWidth="1"/>
    <col min="9489" max="9489" width="6.140625" style="6" customWidth="1"/>
    <col min="9490" max="9490" width="14.85546875" style="6" customWidth="1"/>
    <col min="9491" max="9491" width="11.140625" style="6" customWidth="1"/>
    <col min="9492" max="9492" width="9.85546875" style="6" customWidth="1"/>
    <col min="9493" max="9715" width="9.140625" style="6" customWidth="1"/>
    <col min="9716" max="9716" width="5.140625" style="6" customWidth="1"/>
    <col min="9717" max="9717" width="17.5703125" style="6" customWidth="1"/>
    <col min="9718" max="9718" width="10.5703125" style="6" customWidth="1"/>
    <col min="9719" max="9719" width="6.5703125" style="6" customWidth="1"/>
    <col min="9720" max="9720" width="8.5703125" style="6"/>
    <col min="9721" max="9721" width="9.85546875" style="6" customWidth="1"/>
    <col min="9722" max="9722" width="8.5703125" style="6"/>
    <col min="9723" max="9723" width="9.85546875" style="6" customWidth="1"/>
    <col min="9724" max="9724" width="8.5703125" style="6"/>
    <col min="9725" max="9725" width="8.28515625" style="6" customWidth="1"/>
    <col min="9726" max="9726" width="16" style="6" customWidth="1"/>
    <col min="9727" max="9727" width="10.42578125" style="6" customWidth="1"/>
    <col min="9728" max="9728" width="7" style="6" customWidth="1"/>
    <col min="9729" max="9734" width="9.7109375" style="6" customWidth="1"/>
    <col min="9735" max="9735" width="11" style="6" customWidth="1"/>
    <col min="9736" max="9737" width="10.85546875" style="6" customWidth="1"/>
    <col min="9738" max="9741" width="11" style="6" customWidth="1"/>
    <col min="9742" max="9742" width="1.5703125" style="6" customWidth="1"/>
    <col min="9743" max="9743" width="11.7109375" style="6" bestFit="1" customWidth="1"/>
    <col min="9744" max="9744" width="13.5703125" style="6" customWidth="1"/>
    <col min="9745" max="9745" width="6.140625" style="6" customWidth="1"/>
    <col min="9746" max="9746" width="14.85546875" style="6" customWidth="1"/>
    <col min="9747" max="9747" width="11.140625" style="6" customWidth="1"/>
    <col min="9748" max="9748" width="9.85546875" style="6" customWidth="1"/>
    <col min="9749" max="9971" width="9.140625" style="6" customWidth="1"/>
    <col min="9972" max="9972" width="5.140625" style="6" customWidth="1"/>
    <col min="9973" max="9973" width="17.5703125" style="6" customWidth="1"/>
    <col min="9974" max="9974" width="10.5703125" style="6" customWidth="1"/>
    <col min="9975" max="9975" width="6.5703125" style="6" customWidth="1"/>
    <col min="9976" max="9976" width="8.5703125" style="6"/>
    <col min="9977" max="9977" width="9.85546875" style="6" customWidth="1"/>
    <col min="9978" max="9978" width="8.5703125" style="6"/>
    <col min="9979" max="9979" width="9.85546875" style="6" customWidth="1"/>
    <col min="9980" max="9980" width="8.5703125" style="6"/>
    <col min="9981" max="9981" width="8.28515625" style="6" customWidth="1"/>
    <col min="9982" max="9982" width="16" style="6" customWidth="1"/>
    <col min="9983" max="9983" width="10.42578125" style="6" customWidth="1"/>
    <col min="9984" max="9984" width="7" style="6" customWidth="1"/>
    <col min="9985" max="9990" width="9.7109375" style="6" customWidth="1"/>
    <col min="9991" max="9991" width="11" style="6" customWidth="1"/>
    <col min="9992" max="9993" width="10.85546875" style="6" customWidth="1"/>
    <col min="9994" max="9997" width="11" style="6" customWidth="1"/>
    <col min="9998" max="9998" width="1.5703125" style="6" customWidth="1"/>
    <col min="9999" max="9999" width="11.7109375" style="6" bestFit="1" customWidth="1"/>
    <col min="10000" max="10000" width="13.5703125" style="6" customWidth="1"/>
    <col min="10001" max="10001" width="6.140625" style="6" customWidth="1"/>
    <col min="10002" max="10002" width="14.85546875" style="6" customWidth="1"/>
    <col min="10003" max="10003" width="11.140625" style="6" customWidth="1"/>
    <col min="10004" max="10004" width="9.85546875" style="6" customWidth="1"/>
    <col min="10005" max="10227" width="9.140625" style="6" customWidth="1"/>
    <col min="10228" max="10228" width="5.140625" style="6" customWidth="1"/>
    <col min="10229" max="10229" width="17.5703125" style="6" customWidth="1"/>
    <col min="10230" max="10230" width="10.5703125" style="6" customWidth="1"/>
    <col min="10231" max="10231" width="6.5703125" style="6" customWidth="1"/>
    <col min="10232" max="10232" width="8.5703125" style="6"/>
    <col min="10233" max="10233" width="9.85546875" style="6" customWidth="1"/>
    <col min="10234" max="10234" width="8.5703125" style="6"/>
    <col min="10235" max="10235" width="9.85546875" style="6" customWidth="1"/>
    <col min="10236" max="10236" width="8.5703125" style="6"/>
    <col min="10237" max="10237" width="8.28515625" style="6" customWidth="1"/>
    <col min="10238" max="10238" width="16" style="6" customWidth="1"/>
    <col min="10239" max="10239" width="10.42578125" style="6" customWidth="1"/>
    <col min="10240" max="10240" width="7" style="6" customWidth="1"/>
    <col min="10241" max="10246" width="9.7109375" style="6" customWidth="1"/>
    <col min="10247" max="10247" width="11" style="6" customWidth="1"/>
    <col min="10248" max="10249" width="10.85546875" style="6" customWidth="1"/>
    <col min="10250" max="10253" width="11" style="6" customWidth="1"/>
    <col min="10254" max="10254" width="1.5703125" style="6" customWidth="1"/>
    <col min="10255" max="10255" width="11.7109375" style="6" bestFit="1" customWidth="1"/>
    <col min="10256" max="10256" width="13.5703125" style="6" customWidth="1"/>
    <col min="10257" max="10257" width="6.140625" style="6" customWidth="1"/>
    <col min="10258" max="10258" width="14.85546875" style="6" customWidth="1"/>
    <col min="10259" max="10259" width="11.140625" style="6" customWidth="1"/>
    <col min="10260" max="10260" width="9.85546875" style="6" customWidth="1"/>
    <col min="10261" max="10483" width="9.140625" style="6" customWidth="1"/>
    <col min="10484" max="10484" width="5.140625" style="6" customWidth="1"/>
    <col min="10485" max="10485" width="17.5703125" style="6" customWidth="1"/>
    <col min="10486" max="10486" width="10.5703125" style="6" customWidth="1"/>
    <col min="10487" max="10487" width="6.5703125" style="6" customWidth="1"/>
    <col min="10488" max="10488" width="8.5703125" style="6"/>
    <col min="10489" max="10489" width="9.85546875" style="6" customWidth="1"/>
    <col min="10490" max="10490" width="8.5703125" style="6"/>
    <col min="10491" max="10491" width="9.85546875" style="6" customWidth="1"/>
    <col min="10492" max="10492" width="8.5703125" style="6"/>
    <col min="10493" max="10493" width="8.28515625" style="6" customWidth="1"/>
    <col min="10494" max="10494" width="16" style="6" customWidth="1"/>
    <col min="10495" max="10495" width="10.42578125" style="6" customWidth="1"/>
    <col min="10496" max="10496" width="7" style="6" customWidth="1"/>
    <col min="10497" max="10502" width="9.7109375" style="6" customWidth="1"/>
    <col min="10503" max="10503" width="11" style="6" customWidth="1"/>
    <col min="10504" max="10505" width="10.85546875" style="6" customWidth="1"/>
    <col min="10506" max="10509" width="11" style="6" customWidth="1"/>
    <col min="10510" max="10510" width="1.5703125" style="6" customWidth="1"/>
    <col min="10511" max="10511" width="11.7109375" style="6" bestFit="1" customWidth="1"/>
    <col min="10512" max="10512" width="13.5703125" style="6" customWidth="1"/>
    <col min="10513" max="10513" width="6.140625" style="6" customWidth="1"/>
    <col min="10514" max="10514" width="14.85546875" style="6" customWidth="1"/>
    <col min="10515" max="10515" width="11.140625" style="6" customWidth="1"/>
    <col min="10516" max="10516" width="9.85546875" style="6" customWidth="1"/>
    <col min="10517" max="10739" width="9.140625" style="6" customWidth="1"/>
    <col min="10740" max="10740" width="5.140625" style="6" customWidth="1"/>
    <col min="10741" max="10741" width="17.5703125" style="6" customWidth="1"/>
    <col min="10742" max="10742" width="10.5703125" style="6" customWidth="1"/>
    <col min="10743" max="10743" width="6.5703125" style="6" customWidth="1"/>
    <col min="10744" max="10744" width="8.5703125" style="6"/>
    <col min="10745" max="10745" width="9.85546875" style="6" customWidth="1"/>
    <col min="10746" max="10746" width="8.5703125" style="6"/>
    <col min="10747" max="10747" width="9.85546875" style="6" customWidth="1"/>
    <col min="10748" max="10748" width="8.5703125" style="6"/>
    <col min="10749" max="10749" width="8.28515625" style="6" customWidth="1"/>
    <col min="10750" max="10750" width="16" style="6" customWidth="1"/>
    <col min="10751" max="10751" width="10.42578125" style="6" customWidth="1"/>
    <col min="10752" max="10752" width="7" style="6" customWidth="1"/>
    <col min="10753" max="10758" width="9.7109375" style="6" customWidth="1"/>
    <col min="10759" max="10759" width="11" style="6" customWidth="1"/>
    <col min="10760" max="10761" width="10.85546875" style="6" customWidth="1"/>
    <col min="10762" max="10765" width="11" style="6" customWidth="1"/>
    <col min="10766" max="10766" width="1.5703125" style="6" customWidth="1"/>
    <col min="10767" max="10767" width="11.7109375" style="6" bestFit="1" customWidth="1"/>
    <col min="10768" max="10768" width="13.5703125" style="6" customWidth="1"/>
    <col min="10769" max="10769" width="6.140625" style="6" customWidth="1"/>
    <col min="10770" max="10770" width="14.85546875" style="6" customWidth="1"/>
    <col min="10771" max="10771" width="11.140625" style="6" customWidth="1"/>
    <col min="10772" max="10772" width="9.85546875" style="6" customWidth="1"/>
    <col min="10773" max="10995" width="9.140625" style="6" customWidth="1"/>
    <col min="10996" max="10996" width="5.140625" style="6" customWidth="1"/>
    <col min="10997" max="10997" width="17.5703125" style="6" customWidth="1"/>
    <col min="10998" max="10998" width="10.5703125" style="6" customWidth="1"/>
    <col min="10999" max="10999" width="6.5703125" style="6" customWidth="1"/>
    <col min="11000" max="11000" width="8.5703125" style="6"/>
    <col min="11001" max="11001" width="9.85546875" style="6" customWidth="1"/>
    <col min="11002" max="11002" width="8.5703125" style="6"/>
    <col min="11003" max="11003" width="9.85546875" style="6" customWidth="1"/>
    <col min="11004" max="11004" width="8.5703125" style="6"/>
    <col min="11005" max="11005" width="8.28515625" style="6" customWidth="1"/>
    <col min="11006" max="11006" width="16" style="6" customWidth="1"/>
    <col min="11007" max="11007" width="10.42578125" style="6" customWidth="1"/>
    <col min="11008" max="11008" width="7" style="6" customWidth="1"/>
    <col min="11009" max="11014" width="9.7109375" style="6" customWidth="1"/>
    <col min="11015" max="11015" width="11" style="6" customWidth="1"/>
    <col min="11016" max="11017" width="10.85546875" style="6" customWidth="1"/>
    <col min="11018" max="11021" width="11" style="6" customWidth="1"/>
    <col min="11022" max="11022" width="1.5703125" style="6" customWidth="1"/>
    <col min="11023" max="11023" width="11.7109375" style="6" bestFit="1" customWidth="1"/>
    <col min="11024" max="11024" width="13.5703125" style="6" customWidth="1"/>
    <col min="11025" max="11025" width="6.140625" style="6" customWidth="1"/>
    <col min="11026" max="11026" width="14.85546875" style="6" customWidth="1"/>
    <col min="11027" max="11027" width="11.140625" style="6" customWidth="1"/>
    <col min="11028" max="11028" width="9.85546875" style="6" customWidth="1"/>
    <col min="11029" max="11251" width="9.140625" style="6" customWidth="1"/>
    <col min="11252" max="11252" width="5.140625" style="6" customWidth="1"/>
    <col min="11253" max="11253" width="17.5703125" style="6" customWidth="1"/>
    <col min="11254" max="11254" width="10.5703125" style="6" customWidth="1"/>
    <col min="11255" max="11255" width="6.5703125" style="6" customWidth="1"/>
    <col min="11256" max="11256" width="8.5703125" style="6"/>
    <col min="11257" max="11257" width="9.85546875" style="6" customWidth="1"/>
    <col min="11258" max="11258" width="8.5703125" style="6"/>
    <col min="11259" max="11259" width="9.85546875" style="6" customWidth="1"/>
    <col min="11260" max="11260" width="8.5703125" style="6"/>
    <col min="11261" max="11261" width="8.28515625" style="6" customWidth="1"/>
    <col min="11262" max="11262" width="16" style="6" customWidth="1"/>
    <col min="11263" max="11263" width="10.42578125" style="6" customWidth="1"/>
    <col min="11264" max="11264" width="7" style="6" customWidth="1"/>
    <col min="11265" max="11270" width="9.7109375" style="6" customWidth="1"/>
    <col min="11271" max="11271" width="11" style="6" customWidth="1"/>
    <col min="11272" max="11273" width="10.85546875" style="6" customWidth="1"/>
    <col min="11274" max="11277" width="11" style="6" customWidth="1"/>
    <col min="11278" max="11278" width="1.5703125" style="6" customWidth="1"/>
    <col min="11279" max="11279" width="11.7109375" style="6" bestFit="1" customWidth="1"/>
    <col min="11280" max="11280" width="13.5703125" style="6" customWidth="1"/>
    <col min="11281" max="11281" width="6.140625" style="6" customWidth="1"/>
    <col min="11282" max="11282" width="14.85546875" style="6" customWidth="1"/>
    <col min="11283" max="11283" width="11.140625" style="6" customWidth="1"/>
    <col min="11284" max="11284" width="9.85546875" style="6" customWidth="1"/>
    <col min="11285" max="11507" width="9.140625" style="6" customWidth="1"/>
    <col min="11508" max="11508" width="5.140625" style="6" customWidth="1"/>
    <col min="11509" max="11509" width="17.5703125" style="6" customWidth="1"/>
    <col min="11510" max="11510" width="10.5703125" style="6" customWidth="1"/>
    <col min="11511" max="11511" width="6.5703125" style="6" customWidth="1"/>
    <col min="11512" max="11512" width="8.5703125" style="6"/>
    <col min="11513" max="11513" width="9.85546875" style="6" customWidth="1"/>
    <col min="11514" max="11514" width="8.5703125" style="6"/>
    <col min="11515" max="11515" width="9.85546875" style="6" customWidth="1"/>
    <col min="11516" max="11516" width="8.5703125" style="6"/>
    <col min="11517" max="11517" width="8.28515625" style="6" customWidth="1"/>
    <col min="11518" max="11518" width="16" style="6" customWidth="1"/>
    <col min="11519" max="11519" width="10.42578125" style="6" customWidth="1"/>
    <col min="11520" max="11520" width="7" style="6" customWidth="1"/>
    <col min="11521" max="11526" width="9.7109375" style="6" customWidth="1"/>
    <col min="11527" max="11527" width="11" style="6" customWidth="1"/>
    <col min="11528" max="11529" width="10.85546875" style="6" customWidth="1"/>
    <col min="11530" max="11533" width="11" style="6" customWidth="1"/>
    <col min="11534" max="11534" width="1.5703125" style="6" customWidth="1"/>
    <col min="11535" max="11535" width="11.7109375" style="6" bestFit="1" customWidth="1"/>
    <col min="11536" max="11536" width="13.5703125" style="6" customWidth="1"/>
    <col min="11537" max="11537" width="6.140625" style="6" customWidth="1"/>
    <col min="11538" max="11538" width="14.85546875" style="6" customWidth="1"/>
    <col min="11539" max="11539" width="11.140625" style="6" customWidth="1"/>
    <col min="11540" max="11540" width="9.85546875" style="6" customWidth="1"/>
    <col min="11541" max="11763" width="9.140625" style="6" customWidth="1"/>
    <col min="11764" max="11764" width="5.140625" style="6" customWidth="1"/>
    <col min="11765" max="11765" width="17.5703125" style="6" customWidth="1"/>
    <col min="11766" max="11766" width="10.5703125" style="6" customWidth="1"/>
    <col min="11767" max="11767" width="6.5703125" style="6" customWidth="1"/>
    <col min="11768" max="11768" width="8.5703125" style="6"/>
    <col min="11769" max="11769" width="9.85546875" style="6" customWidth="1"/>
    <col min="11770" max="11770" width="8.5703125" style="6"/>
    <col min="11771" max="11771" width="9.85546875" style="6" customWidth="1"/>
    <col min="11772" max="11772" width="8.5703125" style="6"/>
    <col min="11773" max="11773" width="8.28515625" style="6" customWidth="1"/>
    <col min="11774" max="11774" width="16" style="6" customWidth="1"/>
    <col min="11775" max="11775" width="10.42578125" style="6" customWidth="1"/>
    <col min="11776" max="11776" width="7" style="6" customWidth="1"/>
    <col min="11777" max="11782" width="9.7109375" style="6" customWidth="1"/>
    <col min="11783" max="11783" width="11" style="6" customWidth="1"/>
    <col min="11784" max="11785" width="10.85546875" style="6" customWidth="1"/>
    <col min="11786" max="11789" width="11" style="6" customWidth="1"/>
    <col min="11790" max="11790" width="1.5703125" style="6" customWidth="1"/>
    <col min="11791" max="11791" width="11.7109375" style="6" bestFit="1" customWidth="1"/>
    <col min="11792" max="11792" width="13.5703125" style="6" customWidth="1"/>
    <col min="11793" max="11793" width="6.140625" style="6" customWidth="1"/>
    <col min="11794" max="11794" width="14.85546875" style="6" customWidth="1"/>
    <col min="11795" max="11795" width="11.140625" style="6" customWidth="1"/>
    <col min="11796" max="11796" width="9.85546875" style="6" customWidth="1"/>
    <col min="11797" max="12019" width="9.140625" style="6" customWidth="1"/>
    <col min="12020" max="12020" width="5.140625" style="6" customWidth="1"/>
    <col min="12021" max="12021" width="17.5703125" style="6" customWidth="1"/>
    <col min="12022" max="12022" width="10.5703125" style="6" customWidth="1"/>
    <col min="12023" max="12023" width="6.5703125" style="6" customWidth="1"/>
    <col min="12024" max="12024" width="8.5703125" style="6"/>
    <col min="12025" max="12025" width="9.85546875" style="6" customWidth="1"/>
    <col min="12026" max="12026" width="8.5703125" style="6"/>
    <col min="12027" max="12027" width="9.85546875" style="6" customWidth="1"/>
    <col min="12028" max="12028" width="8.5703125" style="6"/>
    <col min="12029" max="12029" width="8.28515625" style="6" customWidth="1"/>
    <col min="12030" max="12030" width="16" style="6" customWidth="1"/>
    <col min="12031" max="12031" width="10.42578125" style="6" customWidth="1"/>
    <col min="12032" max="12032" width="7" style="6" customWidth="1"/>
    <col min="12033" max="12038" width="9.7109375" style="6" customWidth="1"/>
    <col min="12039" max="12039" width="11" style="6" customWidth="1"/>
    <col min="12040" max="12041" width="10.85546875" style="6" customWidth="1"/>
    <col min="12042" max="12045" width="11" style="6" customWidth="1"/>
    <col min="12046" max="12046" width="1.5703125" style="6" customWidth="1"/>
    <col min="12047" max="12047" width="11.7109375" style="6" bestFit="1" customWidth="1"/>
    <col min="12048" max="12048" width="13.5703125" style="6" customWidth="1"/>
    <col min="12049" max="12049" width="6.140625" style="6" customWidth="1"/>
    <col min="12050" max="12050" width="14.85546875" style="6" customWidth="1"/>
    <col min="12051" max="12051" width="11.140625" style="6" customWidth="1"/>
    <col min="12052" max="12052" width="9.85546875" style="6" customWidth="1"/>
    <col min="12053" max="12275" width="9.140625" style="6" customWidth="1"/>
    <col min="12276" max="12276" width="5.140625" style="6" customWidth="1"/>
    <col min="12277" max="12277" width="17.5703125" style="6" customWidth="1"/>
    <col min="12278" max="12278" width="10.5703125" style="6" customWidth="1"/>
    <col min="12279" max="12279" width="6.5703125" style="6" customWidth="1"/>
    <col min="12280" max="12280" width="8.5703125" style="6"/>
    <col min="12281" max="12281" width="9.85546875" style="6" customWidth="1"/>
    <col min="12282" max="12282" width="8.5703125" style="6"/>
    <col min="12283" max="12283" width="9.85546875" style="6" customWidth="1"/>
    <col min="12284" max="12284" width="8.5703125" style="6"/>
    <col min="12285" max="12285" width="8.28515625" style="6" customWidth="1"/>
    <col min="12286" max="12286" width="16" style="6" customWidth="1"/>
    <col min="12287" max="12287" width="10.42578125" style="6" customWidth="1"/>
    <col min="12288" max="12288" width="7" style="6" customWidth="1"/>
    <col min="12289" max="12294" width="9.7109375" style="6" customWidth="1"/>
    <col min="12295" max="12295" width="11" style="6" customWidth="1"/>
    <col min="12296" max="12297" width="10.85546875" style="6" customWidth="1"/>
    <col min="12298" max="12301" width="11" style="6" customWidth="1"/>
    <col min="12302" max="12302" width="1.5703125" style="6" customWidth="1"/>
    <col min="12303" max="12303" width="11.7109375" style="6" bestFit="1" customWidth="1"/>
    <col min="12304" max="12304" width="13.5703125" style="6" customWidth="1"/>
    <col min="12305" max="12305" width="6.140625" style="6" customWidth="1"/>
    <col min="12306" max="12306" width="14.85546875" style="6" customWidth="1"/>
    <col min="12307" max="12307" width="11.140625" style="6" customWidth="1"/>
    <col min="12308" max="12308" width="9.85546875" style="6" customWidth="1"/>
    <col min="12309" max="12531" width="9.140625" style="6" customWidth="1"/>
    <col min="12532" max="12532" width="5.140625" style="6" customWidth="1"/>
    <col min="12533" max="12533" width="17.5703125" style="6" customWidth="1"/>
    <col min="12534" max="12534" width="10.5703125" style="6" customWidth="1"/>
    <col min="12535" max="12535" width="6.5703125" style="6" customWidth="1"/>
    <col min="12536" max="12536" width="8.5703125" style="6"/>
    <col min="12537" max="12537" width="9.85546875" style="6" customWidth="1"/>
    <col min="12538" max="12538" width="8.5703125" style="6"/>
    <col min="12539" max="12539" width="9.85546875" style="6" customWidth="1"/>
    <col min="12540" max="12540" width="8.5703125" style="6"/>
    <col min="12541" max="12541" width="8.28515625" style="6" customWidth="1"/>
    <col min="12542" max="12542" width="16" style="6" customWidth="1"/>
    <col min="12543" max="12543" width="10.42578125" style="6" customWidth="1"/>
    <col min="12544" max="12544" width="7" style="6" customWidth="1"/>
    <col min="12545" max="12550" width="9.7109375" style="6" customWidth="1"/>
    <col min="12551" max="12551" width="11" style="6" customWidth="1"/>
    <col min="12552" max="12553" width="10.85546875" style="6" customWidth="1"/>
    <col min="12554" max="12557" width="11" style="6" customWidth="1"/>
    <col min="12558" max="12558" width="1.5703125" style="6" customWidth="1"/>
    <col min="12559" max="12559" width="11.7109375" style="6" bestFit="1" customWidth="1"/>
    <col min="12560" max="12560" width="13.5703125" style="6" customWidth="1"/>
    <col min="12561" max="12561" width="6.140625" style="6" customWidth="1"/>
    <col min="12562" max="12562" width="14.85546875" style="6" customWidth="1"/>
    <col min="12563" max="12563" width="11.140625" style="6" customWidth="1"/>
    <col min="12564" max="12564" width="9.85546875" style="6" customWidth="1"/>
    <col min="12565" max="12787" width="9.140625" style="6" customWidth="1"/>
    <col min="12788" max="12788" width="5.140625" style="6" customWidth="1"/>
    <col min="12789" max="12789" width="17.5703125" style="6" customWidth="1"/>
    <col min="12790" max="12790" width="10.5703125" style="6" customWidth="1"/>
    <col min="12791" max="12791" width="6.5703125" style="6" customWidth="1"/>
    <col min="12792" max="12792" width="8.5703125" style="6"/>
    <col min="12793" max="12793" width="9.85546875" style="6" customWidth="1"/>
    <col min="12794" max="12794" width="8.5703125" style="6"/>
    <col min="12795" max="12795" width="9.85546875" style="6" customWidth="1"/>
    <col min="12796" max="12796" width="8.5703125" style="6"/>
    <col min="12797" max="12797" width="8.28515625" style="6" customWidth="1"/>
    <col min="12798" max="12798" width="16" style="6" customWidth="1"/>
    <col min="12799" max="12799" width="10.42578125" style="6" customWidth="1"/>
    <col min="12800" max="12800" width="7" style="6" customWidth="1"/>
    <col min="12801" max="12806" width="9.7109375" style="6" customWidth="1"/>
    <col min="12807" max="12807" width="11" style="6" customWidth="1"/>
    <col min="12808" max="12809" width="10.85546875" style="6" customWidth="1"/>
    <col min="12810" max="12813" width="11" style="6" customWidth="1"/>
    <col min="12814" max="12814" width="1.5703125" style="6" customWidth="1"/>
    <col min="12815" max="12815" width="11.7109375" style="6" bestFit="1" customWidth="1"/>
    <col min="12816" max="12816" width="13.5703125" style="6" customWidth="1"/>
    <col min="12817" max="12817" width="6.140625" style="6" customWidth="1"/>
    <col min="12818" max="12818" width="14.85546875" style="6" customWidth="1"/>
    <col min="12819" max="12819" width="11.140625" style="6" customWidth="1"/>
    <col min="12820" max="12820" width="9.85546875" style="6" customWidth="1"/>
    <col min="12821" max="13043" width="9.140625" style="6" customWidth="1"/>
    <col min="13044" max="13044" width="5.140625" style="6" customWidth="1"/>
    <col min="13045" max="13045" width="17.5703125" style="6" customWidth="1"/>
    <col min="13046" max="13046" width="10.5703125" style="6" customWidth="1"/>
    <col min="13047" max="13047" width="6.5703125" style="6" customWidth="1"/>
    <col min="13048" max="13048" width="8.5703125" style="6"/>
    <col min="13049" max="13049" width="9.85546875" style="6" customWidth="1"/>
    <col min="13050" max="13050" width="8.5703125" style="6"/>
    <col min="13051" max="13051" width="9.85546875" style="6" customWidth="1"/>
    <col min="13052" max="13052" width="8.5703125" style="6"/>
    <col min="13053" max="13053" width="8.28515625" style="6" customWidth="1"/>
    <col min="13054" max="13054" width="16" style="6" customWidth="1"/>
    <col min="13055" max="13055" width="10.42578125" style="6" customWidth="1"/>
    <col min="13056" max="13056" width="7" style="6" customWidth="1"/>
    <col min="13057" max="13062" width="9.7109375" style="6" customWidth="1"/>
    <col min="13063" max="13063" width="11" style="6" customWidth="1"/>
    <col min="13064" max="13065" width="10.85546875" style="6" customWidth="1"/>
    <col min="13066" max="13069" width="11" style="6" customWidth="1"/>
    <col min="13070" max="13070" width="1.5703125" style="6" customWidth="1"/>
    <col min="13071" max="13071" width="11.7109375" style="6" bestFit="1" customWidth="1"/>
    <col min="13072" max="13072" width="13.5703125" style="6" customWidth="1"/>
    <col min="13073" max="13073" width="6.140625" style="6" customWidth="1"/>
    <col min="13074" max="13074" width="14.85546875" style="6" customWidth="1"/>
    <col min="13075" max="13075" width="11.140625" style="6" customWidth="1"/>
    <col min="13076" max="13076" width="9.85546875" style="6" customWidth="1"/>
    <col min="13077" max="13299" width="9.140625" style="6" customWidth="1"/>
    <col min="13300" max="13300" width="5.140625" style="6" customWidth="1"/>
    <col min="13301" max="13301" width="17.5703125" style="6" customWidth="1"/>
    <col min="13302" max="13302" width="10.5703125" style="6" customWidth="1"/>
    <col min="13303" max="13303" width="6.5703125" style="6" customWidth="1"/>
    <col min="13304" max="13304" width="8.5703125" style="6"/>
    <col min="13305" max="13305" width="9.85546875" style="6" customWidth="1"/>
    <col min="13306" max="13306" width="8.5703125" style="6"/>
    <col min="13307" max="13307" width="9.85546875" style="6" customWidth="1"/>
    <col min="13308" max="13308" width="8.5703125" style="6"/>
    <col min="13309" max="13309" width="8.28515625" style="6" customWidth="1"/>
    <col min="13310" max="13310" width="16" style="6" customWidth="1"/>
    <col min="13311" max="13311" width="10.42578125" style="6" customWidth="1"/>
    <col min="13312" max="13312" width="7" style="6" customWidth="1"/>
    <col min="13313" max="13318" width="9.7109375" style="6" customWidth="1"/>
    <col min="13319" max="13319" width="11" style="6" customWidth="1"/>
    <col min="13320" max="13321" width="10.85546875" style="6" customWidth="1"/>
    <col min="13322" max="13325" width="11" style="6" customWidth="1"/>
    <col min="13326" max="13326" width="1.5703125" style="6" customWidth="1"/>
    <col min="13327" max="13327" width="11.7109375" style="6" bestFit="1" customWidth="1"/>
    <col min="13328" max="13328" width="13.5703125" style="6" customWidth="1"/>
    <col min="13329" max="13329" width="6.140625" style="6" customWidth="1"/>
    <col min="13330" max="13330" width="14.85546875" style="6" customWidth="1"/>
    <col min="13331" max="13331" width="11.140625" style="6" customWidth="1"/>
    <col min="13332" max="13332" width="9.85546875" style="6" customWidth="1"/>
    <col min="13333" max="13555" width="9.140625" style="6" customWidth="1"/>
    <col min="13556" max="13556" width="5.140625" style="6" customWidth="1"/>
    <col min="13557" max="13557" width="17.5703125" style="6" customWidth="1"/>
    <col min="13558" max="13558" width="10.5703125" style="6" customWidth="1"/>
    <col min="13559" max="13559" width="6.5703125" style="6" customWidth="1"/>
    <col min="13560" max="13560" width="8.5703125" style="6"/>
    <col min="13561" max="13561" width="9.85546875" style="6" customWidth="1"/>
    <col min="13562" max="13562" width="8.5703125" style="6"/>
    <col min="13563" max="13563" width="9.85546875" style="6" customWidth="1"/>
    <col min="13564" max="13564" width="8.5703125" style="6"/>
    <col min="13565" max="13565" width="8.28515625" style="6" customWidth="1"/>
    <col min="13566" max="13566" width="16" style="6" customWidth="1"/>
    <col min="13567" max="13567" width="10.42578125" style="6" customWidth="1"/>
    <col min="13568" max="13568" width="7" style="6" customWidth="1"/>
    <col min="13569" max="13574" width="9.7109375" style="6" customWidth="1"/>
    <col min="13575" max="13575" width="11" style="6" customWidth="1"/>
    <col min="13576" max="13577" width="10.85546875" style="6" customWidth="1"/>
    <col min="13578" max="13581" width="11" style="6" customWidth="1"/>
    <col min="13582" max="13582" width="1.5703125" style="6" customWidth="1"/>
    <col min="13583" max="13583" width="11.7109375" style="6" bestFit="1" customWidth="1"/>
    <col min="13584" max="13584" width="13.5703125" style="6" customWidth="1"/>
    <col min="13585" max="13585" width="6.140625" style="6" customWidth="1"/>
    <col min="13586" max="13586" width="14.85546875" style="6" customWidth="1"/>
    <col min="13587" max="13587" width="11.140625" style="6" customWidth="1"/>
    <col min="13588" max="13588" width="9.85546875" style="6" customWidth="1"/>
    <col min="13589" max="13811" width="9.140625" style="6" customWidth="1"/>
    <col min="13812" max="13812" width="5.140625" style="6" customWidth="1"/>
    <col min="13813" max="13813" width="17.5703125" style="6" customWidth="1"/>
    <col min="13814" max="13814" width="10.5703125" style="6" customWidth="1"/>
    <col min="13815" max="13815" width="6.5703125" style="6" customWidth="1"/>
    <col min="13816" max="13816" width="8.5703125" style="6"/>
    <col min="13817" max="13817" width="9.85546875" style="6" customWidth="1"/>
    <col min="13818" max="13818" width="8.5703125" style="6"/>
    <col min="13819" max="13819" width="9.85546875" style="6" customWidth="1"/>
    <col min="13820" max="13820" width="8.5703125" style="6"/>
    <col min="13821" max="13821" width="8.28515625" style="6" customWidth="1"/>
    <col min="13822" max="13822" width="16" style="6" customWidth="1"/>
    <col min="13823" max="13823" width="10.42578125" style="6" customWidth="1"/>
    <col min="13824" max="13824" width="7" style="6" customWidth="1"/>
    <col min="13825" max="13830" width="9.7109375" style="6" customWidth="1"/>
    <col min="13831" max="13831" width="11" style="6" customWidth="1"/>
    <col min="13832" max="13833" width="10.85546875" style="6" customWidth="1"/>
    <col min="13834" max="13837" width="11" style="6" customWidth="1"/>
    <col min="13838" max="13838" width="1.5703125" style="6" customWidth="1"/>
    <col min="13839" max="13839" width="11.7109375" style="6" bestFit="1" customWidth="1"/>
    <col min="13840" max="13840" width="13.5703125" style="6" customWidth="1"/>
    <col min="13841" max="13841" width="6.140625" style="6" customWidth="1"/>
    <col min="13842" max="13842" width="14.85546875" style="6" customWidth="1"/>
    <col min="13843" max="13843" width="11.140625" style="6" customWidth="1"/>
    <col min="13844" max="13844" width="9.85546875" style="6" customWidth="1"/>
    <col min="13845" max="14067" width="9.140625" style="6" customWidth="1"/>
    <col min="14068" max="14068" width="5.140625" style="6" customWidth="1"/>
    <col min="14069" max="14069" width="17.5703125" style="6" customWidth="1"/>
    <col min="14070" max="14070" width="10.5703125" style="6" customWidth="1"/>
    <col min="14071" max="14071" width="6.5703125" style="6" customWidth="1"/>
    <col min="14072" max="14072" width="8.5703125" style="6"/>
    <col min="14073" max="14073" width="9.85546875" style="6" customWidth="1"/>
    <col min="14074" max="14074" width="8.5703125" style="6"/>
    <col min="14075" max="14075" width="9.85546875" style="6" customWidth="1"/>
    <col min="14076" max="14076" width="8.5703125" style="6"/>
    <col min="14077" max="14077" width="8.28515625" style="6" customWidth="1"/>
    <col min="14078" max="14078" width="16" style="6" customWidth="1"/>
    <col min="14079" max="14079" width="10.42578125" style="6" customWidth="1"/>
    <col min="14080" max="14080" width="7" style="6" customWidth="1"/>
    <col min="14081" max="14086" width="9.7109375" style="6" customWidth="1"/>
    <col min="14087" max="14087" width="11" style="6" customWidth="1"/>
    <col min="14088" max="14089" width="10.85546875" style="6" customWidth="1"/>
    <col min="14090" max="14093" width="11" style="6" customWidth="1"/>
    <col min="14094" max="14094" width="1.5703125" style="6" customWidth="1"/>
    <col min="14095" max="14095" width="11.7109375" style="6" bestFit="1" customWidth="1"/>
    <col min="14096" max="14096" width="13.5703125" style="6" customWidth="1"/>
    <col min="14097" max="14097" width="6.140625" style="6" customWidth="1"/>
    <col min="14098" max="14098" width="14.85546875" style="6" customWidth="1"/>
    <col min="14099" max="14099" width="11.140625" style="6" customWidth="1"/>
    <col min="14100" max="14100" width="9.85546875" style="6" customWidth="1"/>
    <col min="14101" max="14323" width="9.140625" style="6" customWidth="1"/>
    <col min="14324" max="14324" width="5.140625" style="6" customWidth="1"/>
    <col min="14325" max="14325" width="17.5703125" style="6" customWidth="1"/>
    <col min="14326" max="14326" width="10.5703125" style="6" customWidth="1"/>
    <col min="14327" max="14327" width="6.5703125" style="6" customWidth="1"/>
    <col min="14328" max="14328" width="8.5703125" style="6"/>
    <col min="14329" max="14329" width="9.85546875" style="6" customWidth="1"/>
    <col min="14330" max="14330" width="8.5703125" style="6"/>
    <col min="14331" max="14331" width="9.85546875" style="6" customWidth="1"/>
    <col min="14332" max="14332" width="8.5703125" style="6"/>
    <col min="14333" max="14333" width="8.28515625" style="6" customWidth="1"/>
    <col min="14334" max="14334" width="16" style="6" customWidth="1"/>
    <col min="14335" max="14335" width="10.42578125" style="6" customWidth="1"/>
    <col min="14336" max="14336" width="7" style="6" customWidth="1"/>
    <col min="14337" max="14342" width="9.7109375" style="6" customWidth="1"/>
    <col min="14343" max="14343" width="11" style="6" customWidth="1"/>
    <col min="14344" max="14345" width="10.85546875" style="6" customWidth="1"/>
    <col min="14346" max="14349" width="11" style="6" customWidth="1"/>
    <col min="14350" max="14350" width="1.5703125" style="6" customWidth="1"/>
    <col min="14351" max="14351" width="11.7109375" style="6" bestFit="1" customWidth="1"/>
    <col min="14352" max="14352" width="13.5703125" style="6" customWidth="1"/>
    <col min="14353" max="14353" width="6.140625" style="6" customWidth="1"/>
    <col min="14354" max="14354" width="14.85546875" style="6" customWidth="1"/>
    <col min="14355" max="14355" width="11.140625" style="6" customWidth="1"/>
    <col min="14356" max="14356" width="9.85546875" style="6" customWidth="1"/>
    <col min="14357" max="14579" width="9.140625" style="6" customWidth="1"/>
    <col min="14580" max="14580" width="5.140625" style="6" customWidth="1"/>
    <col min="14581" max="14581" width="17.5703125" style="6" customWidth="1"/>
    <col min="14582" max="14582" width="10.5703125" style="6" customWidth="1"/>
    <col min="14583" max="14583" width="6.5703125" style="6" customWidth="1"/>
    <col min="14584" max="14584" width="8.5703125" style="6"/>
    <col min="14585" max="14585" width="9.85546875" style="6" customWidth="1"/>
    <col min="14586" max="14586" width="8.5703125" style="6"/>
    <col min="14587" max="14587" width="9.85546875" style="6" customWidth="1"/>
    <col min="14588" max="14588" width="8.5703125" style="6"/>
    <col min="14589" max="14589" width="8.28515625" style="6" customWidth="1"/>
    <col min="14590" max="14590" width="16" style="6" customWidth="1"/>
    <col min="14591" max="14591" width="10.42578125" style="6" customWidth="1"/>
    <col min="14592" max="14592" width="7" style="6" customWidth="1"/>
    <col min="14593" max="14598" width="9.7109375" style="6" customWidth="1"/>
    <col min="14599" max="14599" width="11" style="6" customWidth="1"/>
    <col min="14600" max="14601" width="10.85546875" style="6" customWidth="1"/>
    <col min="14602" max="14605" width="11" style="6" customWidth="1"/>
    <col min="14606" max="14606" width="1.5703125" style="6" customWidth="1"/>
    <col min="14607" max="14607" width="11.7109375" style="6" bestFit="1" customWidth="1"/>
    <col min="14608" max="14608" width="13.5703125" style="6" customWidth="1"/>
    <col min="14609" max="14609" width="6.140625" style="6" customWidth="1"/>
    <col min="14610" max="14610" width="14.85546875" style="6" customWidth="1"/>
    <col min="14611" max="14611" width="11.140625" style="6" customWidth="1"/>
    <col min="14612" max="14612" width="9.85546875" style="6" customWidth="1"/>
    <col min="14613" max="14835" width="9.140625" style="6" customWidth="1"/>
    <col min="14836" max="14836" width="5.140625" style="6" customWidth="1"/>
    <col min="14837" max="14837" width="17.5703125" style="6" customWidth="1"/>
    <col min="14838" max="14838" width="10.5703125" style="6" customWidth="1"/>
    <col min="14839" max="14839" width="6.5703125" style="6" customWidth="1"/>
    <col min="14840" max="14840" width="8.5703125" style="6"/>
    <col min="14841" max="14841" width="9.85546875" style="6" customWidth="1"/>
    <col min="14842" max="14842" width="8.5703125" style="6"/>
    <col min="14843" max="14843" width="9.85546875" style="6" customWidth="1"/>
    <col min="14844" max="14844" width="8.5703125" style="6"/>
    <col min="14845" max="14845" width="8.28515625" style="6" customWidth="1"/>
    <col min="14846" max="14846" width="16" style="6" customWidth="1"/>
    <col min="14847" max="14847" width="10.42578125" style="6" customWidth="1"/>
    <col min="14848" max="14848" width="7" style="6" customWidth="1"/>
    <col min="14849" max="14854" width="9.7109375" style="6" customWidth="1"/>
    <col min="14855" max="14855" width="11" style="6" customWidth="1"/>
    <col min="14856" max="14857" width="10.85546875" style="6" customWidth="1"/>
    <col min="14858" max="14861" width="11" style="6" customWidth="1"/>
    <col min="14862" max="14862" width="1.5703125" style="6" customWidth="1"/>
    <col min="14863" max="14863" width="11.7109375" style="6" bestFit="1" customWidth="1"/>
    <col min="14864" max="14864" width="13.5703125" style="6" customWidth="1"/>
    <col min="14865" max="14865" width="6.140625" style="6" customWidth="1"/>
    <col min="14866" max="14866" width="14.85546875" style="6" customWidth="1"/>
    <col min="14867" max="14867" width="11.140625" style="6" customWidth="1"/>
    <col min="14868" max="14868" width="9.85546875" style="6" customWidth="1"/>
    <col min="14869" max="15091" width="9.140625" style="6" customWidth="1"/>
    <col min="15092" max="15092" width="5.140625" style="6" customWidth="1"/>
    <col min="15093" max="15093" width="17.5703125" style="6" customWidth="1"/>
    <col min="15094" max="15094" width="10.5703125" style="6" customWidth="1"/>
    <col min="15095" max="15095" width="6.5703125" style="6" customWidth="1"/>
    <col min="15096" max="15096" width="8.5703125" style="6"/>
    <col min="15097" max="15097" width="9.85546875" style="6" customWidth="1"/>
    <col min="15098" max="15098" width="8.5703125" style="6"/>
    <col min="15099" max="15099" width="9.85546875" style="6" customWidth="1"/>
    <col min="15100" max="15100" width="8.5703125" style="6"/>
    <col min="15101" max="15101" width="8.28515625" style="6" customWidth="1"/>
    <col min="15102" max="15102" width="16" style="6" customWidth="1"/>
    <col min="15103" max="15103" width="10.42578125" style="6" customWidth="1"/>
    <col min="15104" max="15104" width="7" style="6" customWidth="1"/>
    <col min="15105" max="15110" width="9.7109375" style="6" customWidth="1"/>
    <col min="15111" max="15111" width="11" style="6" customWidth="1"/>
    <col min="15112" max="15113" width="10.85546875" style="6" customWidth="1"/>
    <col min="15114" max="15117" width="11" style="6" customWidth="1"/>
    <col min="15118" max="15118" width="1.5703125" style="6" customWidth="1"/>
    <col min="15119" max="15119" width="11.7109375" style="6" bestFit="1" customWidth="1"/>
    <col min="15120" max="15120" width="13.5703125" style="6" customWidth="1"/>
    <col min="15121" max="15121" width="6.140625" style="6" customWidth="1"/>
    <col min="15122" max="15122" width="14.85546875" style="6" customWidth="1"/>
    <col min="15123" max="15123" width="11.140625" style="6" customWidth="1"/>
    <col min="15124" max="15124" width="9.85546875" style="6" customWidth="1"/>
    <col min="15125" max="15347" width="9.140625" style="6" customWidth="1"/>
    <col min="15348" max="15348" width="5.140625" style="6" customWidth="1"/>
    <col min="15349" max="15349" width="17.5703125" style="6" customWidth="1"/>
    <col min="15350" max="15350" width="10.5703125" style="6" customWidth="1"/>
    <col min="15351" max="15351" width="6.5703125" style="6" customWidth="1"/>
    <col min="15352" max="15352" width="8.5703125" style="6"/>
    <col min="15353" max="15353" width="9.85546875" style="6" customWidth="1"/>
    <col min="15354" max="15354" width="8.5703125" style="6"/>
    <col min="15355" max="15355" width="9.85546875" style="6" customWidth="1"/>
    <col min="15356" max="15356" width="8.5703125" style="6"/>
    <col min="15357" max="15357" width="8.28515625" style="6" customWidth="1"/>
    <col min="15358" max="15358" width="16" style="6" customWidth="1"/>
    <col min="15359" max="15359" width="10.42578125" style="6" customWidth="1"/>
    <col min="15360" max="15360" width="7" style="6" customWidth="1"/>
    <col min="15361" max="15366" width="9.7109375" style="6" customWidth="1"/>
    <col min="15367" max="15367" width="11" style="6" customWidth="1"/>
    <col min="15368" max="15369" width="10.85546875" style="6" customWidth="1"/>
    <col min="15370" max="15373" width="11" style="6" customWidth="1"/>
    <col min="15374" max="15374" width="1.5703125" style="6" customWidth="1"/>
    <col min="15375" max="15375" width="11.7109375" style="6" bestFit="1" customWidth="1"/>
    <col min="15376" max="15376" width="13.5703125" style="6" customWidth="1"/>
    <col min="15377" max="15377" width="6.140625" style="6" customWidth="1"/>
    <col min="15378" max="15378" width="14.85546875" style="6" customWidth="1"/>
    <col min="15379" max="15379" width="11.140625" style="6" customWidth="1"/>
    <col min="15380" max="15380" width="9.85546875" style="6" customWidth="1"/>
    <col min="15381" max="15603" width="9.140625" style="6" customWidth="1"/>
    <col min="15604" max="15604" width="5.140625" style="6" customWidth="1"/>
    <col min="15605" max="15605" width="17.5703125" style="6" customWidth="1"/>
    <col min="15606" max="15606" width="10.5703125" style="6" customWidth="1"/>
    <col min="15607" max="15607" width="6.5703125" style="6" customWidth="1"/>
    <col min="15608" max="15608" width="8.5703125" style="6"/>
    <col min="15609" max="15609" width="9.85546875" style="6" customWidth="1"/>
    <col min="15610" max="15610" width="8.5703125" style="6"/>
    <col min="15611" max="15611" width="9.85546875" style="6" customWidth="1"/>
    <col min="15612" max="15612" width="8.5703125" style="6"/>
    <col min="15613" max="15613" width="8.28515625" style="6" customWidth="1"/>
    <col min="15614" max="15614" width="16" style="6" customWidth="1"/>
    <col min="15615" max="15615" width="10.42578125" style="6" customWidth="1"/>
    <col min="15616" max="15616" width="7" style="6" customWidth="1"/>
    <col min="15617" max="15622" width="9.7109375" style="6" customWidth="1"/>
    <col min="15623" max="15623" width="11" style="6" customWidth="1"/>
    <col min="15624" max="15625" width="10.85546875" style="6" customWidth="1"/>
    <col min="15626" max="15629" width="11" style="6" customWidth="1"/>
    <col min="15630" max="15630" width="1.5703125" style="6" customWidth="1"/>
    <col min="15631" max="15631" width="11.7109375" style="6" bestFit="1" customWidth="1"/>
    <col min="15632" max="15632" width="13.5703125" style="6" customWidth="1"/>
    <col min="15633" max="15633" width="6.140625" style="6" customWidth="1"/>
    <col min="15634" max="15634" width="14.85546875" style="6" customWidth="1"/>
    <col min="15635" max="15635" width="11.140625" style="6" customWidth="1"/>
    <col min="15636" max="15636" width="9.85546875" style="6" customWidth="1"/>
    <col min="15637" max="15859" width="9.140625" style="6" customWidth="1"/>
    <col min="15860" max="15860" width="5.140625" style="6" customWidth="1"/>
    <col min="15861" max="15861" width="17.5703125" style="6" customWidth="1"/>
    <col min="15862" max="15862" width="10.5703125" style="6" customWidth="1"/>
    <col min="15863" max="15863" width="6.5703125" style="6" customWidth="1"/>
    <col min="15864" max="15864" width="8.5703125" style="6"/>
    <col min="15865" max="15865" width="9.85546875" style="6" customWidth="1"/>
    <col min="15866" max="15866" width="8.5703125" style="6"/>
    <col min="15867" max="15867" width="9.85546875" style="6" customWidth="1"/>
    <col min="15868" max="15868" width="8.5703125" style="6"/>
    <col min="15869" max="15869" width="8.28515625" style="6" customWidth="1"/>
    <col min="15870" max="15870" width="16" style="6" customWidth="1"/>
    <col min="15871" max="15871" width="10.42578125" style="6" customWidth="1"/>
    <col min="15872" max="15872" width="7" style="6" customWidth="1"/>
    <col min="15873" max="15878" width="9.7109375" style="6" customWidth="1"/>
    <col min="15879" max="15879" width="11" style="6" customWidth="1"/>
    <col min="15880" max="15881" width="10.85546875" style="6" customWidth="1"/>
    <col min="15882" max="15885" width="11" style="6" customWidth="1"/>
    <col min="15886" max="15886" width="1.5703125" style="6" customWidth="1"/>
    <col min="15887" max="15887" width="11.7109375" style="6" bestFit="1" customWidth="1"/>
    <col min="15888" max="15888" width="13.5703125" style="6" customWidth="1"/>
    <col min="15889" max="15889" width="6.140625" style="6" customWidth="1"/>
    <col min="15890" max="15890" width="14.85546875" style="6" customWidth="1"/>
    <col min="15891" max="15891" width="11.140625" style="6" customWidth="1"/>
    <col min="15892" max="15892" width="9.85546875" style="6" customWidth="1"/>
    <col min="15893" max="16115" width="9.140625" style="6" customWidth="1"/>
    <col min="16116" max="16116" width="5.140625" style="6" customWidth="1"/>
    <col min="16117" max="16117" width="17.5703125" style="6" customWidth="1"/>
    <col min="16118" max="16118" width="10.5703125" style="6" customWidth="1"/>
    <col min="16119" max="16119" width="6.5703125" style="6" customWidth="1"/>
    <col min="16120" max="16120" width="8.5703125" style="6"/>
    <col min="16121" max="16121" width="9.85546875" style="6" customWidth="1"/>
    <col min="16122" max="16122" width="8.5703125" style="6"/>
    <col min="16123" max="16123" width="9.85546875" style="6" customWidth="1"/>
    <col min="16124" max="16124" width="8.5703125" style="6"/>
    <col min="16125" max="16125" width="8.28515625" style="6" customWidth="1"/>
    <col min="16126" max="16126" width="16" style="6" customWidth="1"/>
    <col min="16127" max="16127" width="10.42578125" style="6" customWidth="1"/>
    <col min="16128" max="16128" width="7" style="6" customWidth="1"/>
    <col min="16129" max="16134" width="9.7109375" style="6" customWidth="1"/>
    <col min="16135" max="16135" width="11" style="6" customWidth="1"/>
    <col min="16136" max="16137" width="10.85546875" style="6" customWidth="1"/>
    <col min="16138" max="16141" width="11" style="6" customWidth="1"/>
    <col min="16142" max="16142" width="1.5703125" style="6" customWidth="1"/>
    <col min="16143" max="16143" width="11.7109375" style="6" bestFit="1" customWidth="1"/>
    <col min="16144" max="16144" width="13.5703125" style="6" customWidth="1"/>
    <col min="16145" max="16145" width="6.140625" style="6" customWidth="1"/>
    <col min="16146" max="16146" width="14.85546875" style="6" customWidth="1"/>
    <col min="16147" max="16147" width="11.140625" style="6" customWidth="1"/>
    <col min="16148" max="16148" width="9.85546875" style="6" customWidth="1"/>
    <col min="16149" max="16371" width="9.140625" style="6" customWidth="1"/>
    <col min="16372" max="16372" width="5.140625" style="6" customWidth="1"/>
    <col min="16373" max="16373" width="17.5703125" style="6" customWidth="1"/>
    <col min="16374" max="16374" width="10.5703125" style="6" customWidth="1"/>
    <col min="16375" max="16375" width="6.5703125" style="6" customWidth="1"/>
    <col min="16376" max="16376" width="8.5703125" style="6"/>
    <col min="16377" max="16377" width="9.85546875" style="6" customWidth="1"/>
    <col min="16378" max="16378" width="8.5703125" style="6"/>
    <col min="16379" max="16379" width="9.85546875" style="6" customWidth="1"/>
    <col min="16380" max="16384" width="8.5703125" style="6"/>
  </cols>
  <sheetData>
    <row r="1" spans="1:20" ht="19.350000000000001" customHeight="1">
      <c r="A1" s="196" t="s">
        <v>0</v>
      </c>
      <c r="B1" s="197"/>
      <c r="C1" s="197"/>
      <c r="D1" s="197"/>
      <c r="E1" s="197"/>
      <c r="F1" s="197"/>
      <c r="G1" s="197"/>
      <c r="H1" s="197"/>
      <c r="I1" s="197"/>
      <c r="J1" s="197"/>
      <c r="K1" s="197"/>
      <c r="L1" s="197"/>
      <c r="M1" s="198"/>
      <c r="O1" s="45"/>
    </row>
    <row r="2" spans="1:20" ht="19.350000000000001" customHeight="1">
      <c r="A2" s="199" t="s">
        <v>1</v>
      </c>
      <c r="B2" s="200"/>
      <c r="C2" s="200"/>
      <c r="D2" s="200"/>
      <c r="E2" s="200"/>
      <c r="F2" s="200"/>
      <c r="G2" s="200"/>
      <c r="H2" s="200"/>
      <c r="I2" s="200"/>
      <c r="J2" s="200"/>
      <c r="K2" s="200"/>
      <c r="L2" s="200"/>
      <c r="M2" s="201"/>
      <c r="O2" s="45"/>
    </row>
    <row r="3" spans="1:20" ht="15" customHeight="1">
      <c r="A3" s="199" t="s">
        <v>2</v>
      </c>
      <c r="B3" s="200"/>
      <c r="C3" s="200"/>
      <c r="D3" s="200"/>
      <c r="E3" s="200"/>
      <c r="F3" s="200"/>
      <c r="G3" s="200"/>
      <c r="H3" s="200"/>
      <c r="I3" s="200"/>
      <c r="J3" s="200"/>
      <c r="K3" s="200"/>
      <c r="L3" s="200"/>
      <c r="M3" s="201"/>
    </row>
    <row r="4" spans="1:20" ht="22.5" customHeight="1">
      <c r="A4" s="202" t="s">
        <v>437</v>
      </c>
      <c r="B4" s="203"/>
      <c r="C4" s="203"/>
      <c r="D4" s="203"/>
      <c r="E4" s="203"/>
      <c r="F4" s="203"/>
      <c r="G4" s="203"/>
      <c r="H4" s="203"/>
      <c r="I4" s="203"/>
      <c r="J4" s="203"/>
      <c r="K4" s="203"/>
      <c r="L4" s="203"/>
      <c r="M4" s="204"/>
      <c r="N4" s="48"/>
      <c r="O4" s="49"/>
    </row>
    <row r="5" spans="1:20" ht="15.75" customHeight="1">
      <c r="A5" s="7" t="s">
        <v>3</v>
      </c>
      <c r="B5" s="206" t="s">
        <v>171</v>
      </c>
      <c r="C5" s="206"/>
      <c r="D5" s="206"/>
      <c r="E5" s="206"/>
      <c r="F5" s="206"/>
      <c r="G5" s="206"/>
      <c r="H5" s="206"/>
      <c r="I5" s="43" t="s">
        <v>4</v>
      </c>
      <c r="J5" s="205" t="s">
        <v>172</v>
      </c>
      <c r="K5" s="205"/>
      <c r="L5" s="8" t="s">
        <v>6</v>
      </c>
      <c r="M5" s="9">
        <v>44651</v>
      </c>
      <c r="N5" s="50"/>
    </row>
    <row r="6" spans="1:20" s="15" customFormat="1">
      <c r="A6" s="10" t="s">
        <v>7</v>
      </c>
      <c r="B6" s="11" t="s">
        <v>173</v>
      </c>
      <c r="C6" s="11" t="s">
        <v>174</v>
      </c>
      <c r="D6" s="11" t="s">
        <v>175</v>
      </c>
      <c r="E6" s="12" t="s">
        <v>196</v>
      </c>
      <c r="F6" s="12" t="s">
        <v>197</v>
      </c>
      <c r="G6" s="12" t="s">
        <v>198</v>
      </c>
      <c r="H6" s="12" t="s">
        <v>199</v>
      </c>
      <c r="I6" s="12" t="s">
        <v>200</v>
      </c>
      <c r="J6" s="12" t="s">
        <v>201</v>
      </c>
      <c r="K6" s="12" t="s">
        <v>202</v>
      </c>
      <c r="L6" s="12" t="s">
        <v>203</v>
      </c>
      <c r="M6" s="13" t="s">
        <v>176</v>
      </c>
      <c r="N6" s="50"/>
      <c r="O6" s="47"/>
      <c r="P6" s="47"/>
      <c r="Q6" s="47"/>
      <c r="R6" s="47"/>
      <c r="S6" s="14"/>
      <c r="T6" s="14"/>
    </row>
    <row r="7" spans="1:20">
      <c r="A7" s="207">
        <v>1</v>
      </c>
      <c r="B7" s="208" t="s">
        <v>13</v>
      </c>
      <c r="C7" s="209" t="s">
        <v>177</v>
      </c>
      <c r="D7" s="209"/>
      <c r="E7" s="63"/>
      <c r="F7" s="64"/>
      <c r="G7" s="64"/>
      <c r="H7" s="64"/>
      <c r="I7" s="64"/>
      <c r="J7" s="64"/>
      <c r="K7" s="64"/>
      <c r="L7" s="64"/>
      <c r="M7" s="65"/>
      <c r="O7" s="51"/>
      <c r="P7" s="52"/>
    </row>
    <row r="8" spans="1:20">
      <c r="A8" s="207"/>
      <c r="B8" s="208"/>
      <c r="C8" s="16" t="e">
        <f>C9/C$64</f>
        <v>#DIV/0!</v>
      </c>
      <c r="D8" s="17" t="s">
        <v>86</v>
      </c>
      <c r="E8" s="66">
        <v>1</v>
      </c>
      <c r="F8" s="66"/>
      <c r="G8" s="66"/>
      <c r="H8" s="66"/>
      <c r="I8" s="66"/>
      <c r="J8" s="66"/>
      <c r="K8" s="66"/>
      <c r="L8" s="66"/>
      <c r="M8" s="67">
        <f>SUM(E8:L8)</f>
        <v>1</v>
      </c>
      <c r="N8" s="53"/>
      <c r="O8" s="51"/>
      <c r="P8" s="52"/>
    </row>
    <row r="9" spans="1:20">
      <c r="A9" s="207"/>
      <c r="B9" s="208"/>
      <c r="C9" s="18">
        <f>'Planilha Referencial'!H9</f>
        <v>0</v>
      </c>
      <c r="D9" s="17" t="s">
        <v>178</v>
      </c>
      <c r="E9" s="68">
        <f>($C$9)*E8</f>
        <v>0</v>
      </c>
      <c r="F9" s="24"/>
      <c r="G9" s="24"/>
      <c r="H9" s="24"/>
      <c r="I9" s="24"/>
      <c r="J9" s="24"/>
      <c r="K9" s="24"/>
      <c r="L9" s="24"/>
      <c r="M9" s="69">
        <f>SUM(E9:L9)</f>
        <v>0</v>
      </c>
      <c r="N9" s="54"/>
      <c r="O9" s="51"/>
      <c r="P9" s="52"/>
      <c r="R9" s="55"/>
      <c r="S9" s="19"/>
      <c r="T9" s="20"/>
    </row>
    <row r="10" spans="1:20">
      <c r="A10" s="207">
        <v>2</v>
      </c>
      <c r="B10" s="210" t="s">
        <v>204</v>
      </c>
      <c r="C10" s="209" t="s">
        <v>177</v>
      </c>
      <c r="D10" s="209"/>
      <c r="E10" s="63"/>
      <c r="F10" s="24"/>
      <c r="G10" s="24"/>
      <c r="H10" s="24"/>
      <c r="I10" s="24"/>
      <c r="J10" s="24"/>
      <c r="K10" s="24"/>
      <c r="L10" s="24"/>
      <c r="M10" s="69"/>
      <c r="N10" s="54"/>
      <c r="O10" s="51"/>
      <c r="P10" s="52"/>
      <c r="R10" s="55"/>
      <c r="S10" s="19"/>
      <c r="T10" s="20"/>
    </row>
    <row r="11" spans="1:20">
      <c r="A11" s="207"/>
      <c r="B11" s="211"/>
      <c r="C11" s="16" t="e">
        <f>C12/C$64</f>
        <v>#DIV/0!</v>
      </c>
      <c r="D11" s="17" t="s">
        <v>86</v>
      </c>
      <c r="E11" s="66">
        <v>1</v>
      </c>
      <c r="F11" s="24"/>
      <c r="G11" s="24"/>
      <c r="H11" s="24"/>
      <c r="I11" s="24"/>
      <c r="J11" s="24"/>
      <c r="K11" s="24"/>
      <c r="L11" s="24"/>
      <c r="M11" s="67">
        <f>SUM(E11:L11)</f>
        <v>1</v>
      </c>
      <c r="N11" s="54"/>
      <c r="O11" s="51"/>
      <c r="P11" s="52"/>
      <c r="R11" s="55"/>
      <c r="S11" s="19"/>
      <c r="T11" s="20"/>
    </row>
    <row r="12" spans="1:20">
      <c r="A12" s="207"/>
      <c r="B12" s="212"/>
      <c r="C12" s="18">
        <f>'Planilha Referencial'!H18</f>
        <v>0</v>
      </c>
      <c r="D12" s="17" t="s">
        <v>178</v>
      </c>
      <c r="E12" s="68">
        <f>($C$12)*E11</f>
        <v>0</v>
      </c>
      <c r="F12" s="24"/>
      <c r="G12" s="24"/>
      <c r="H12" s="24"/>
      <c r="I12" s="24"/>
      <c r="J12" s="24"/>
      <c r="K12" s="24"/>
      <c r="L12" s="24"/>
      <c r="M12" s="69">
        <f>SUM(E12:L12)</f>
        <v>0</v>
      </c>
      <c r="N12" s="54"/>
      <c r="O12" s="51"/>
      <c r="P12" s="52"/>
      <c r="R12" s="55"/>
      <c r="S12" s="19"/>
      <c r="T12" s="20"/>
    </row>
    <row r="13" spans="1:20" ht="15.95" customHeight="1">
      <c r="A13" s="207" t="s">
        <v>193</v>
      </c>
      <c r="B13" s="208" t="s">
        <v>30</v>
      </c>
      <c r="C13" s="209" t="s">
        <v>177</v>
      </c>
      <c r="D13" s="209"/>
      <c r="E13" s="64"/>
      <c r="F13" s="63"/>
      <c r="G13" s="64"/>
      <c r="H13" s="64"/>
      <c r="I13" s="64"/>
      <c r="J13" s="64"/>
      <c r="K13" s="64"/>
      <c r="L13" s="64"/>
      <c r="M13" s="65"/>
      <c r="O13" s="52"/>
      <c r="P13" s="52"/>
    </row>
    <row r="14" spans="1:20" ht="15.95" customHeight="1">
      <c r="A14" s="207"/>
      <c r="B14" s="208"/>
      <c r="C14" s="16" t="e">
        <f>C15/C$64</f>
        <v>#DIV/0!</v>
      </c>
      <c r="D14" s="17" t="s">
        <v>86</v>
      </c>
      <c r="E14" s="66"/>
      <c r="F14" s="66">
        <v>1</v>
      </c>
      <c r="G14" s="66"/>
      <c r="H14" s="66"/>
      <c r="I14" s="66"/>
      <c r="J14" s="66"/>
      <c r="K14" s="66"/>
      <c r="L14" s="66"/>
      <c r="M14" s="67">
        <f>SUM(E14:L14)</f>
        <v>1</v>
      </c>
      <c r="N14" s="53"/>
      <c r="O14" s="56" t="s">
        <v>195</v>
      </c>
      <c r="P14" s="52"/>
    </row>
    <row r="15" spans="1:20" ht="15.95" customHeight="1">
      <c r="A15" s="207"/>
      <c r="B15" s="208"/>
      <c r="C15" s="18">
        <f>'Planilha Referencial'!H28</f>
        <v>0</v>
      </c>
      <c r="D15" s="17" t="s">
        <v>178</v>
      </c>
      <c r="E15" s="24"/>
      <c r="F15" s="68">
        <f>($C$15)*F14</f>
        <v>0</v>
      </c>
      <c r="G15" s="24"/>
      <c r="H15" s="24"/>
      <c r="I15" s="24"/>
      <c r="J15" s="24"/>
      <c r="K15" s="24"/>
      <c r="L15" s="24"/>
      <c r="M15" s="69">
        <f>SUM(E15:L15)</f>
        <v>0</v>
      </c>
      <c r="N15" s="54"/>
      <c r="O15" s="52"/>
      <c r="P15" s="52"/>
      <c r="R15" s="55"/>
      <c r="S15" s="20"/>
      <c r="T15" s="20"/>
    </row>
    <row r="16" spans="1:20">
      <c r="A16" s="207" t="s">
        <v>194</v>
      </c>
      <c r="B16" s="208" t="s">
        <v>33</v>
      </c>
      <c r="C16" s="209" t="s">
        <v>177</v>
      </c>
      <c r="D16" s="209"/>
      <c r="E16" s="64"/>
      <c r="F16" s="64"/>
      <c r="G16" s="70"/>
      <c r="H16" s="70"/>
      <c r="I16" s="70"/>
      <c r="J16" s="64"/>
      <c r="K16" s="64"/>
      <c r="L16" s="64"/>
      <c r="M16" s="65"/>
      <c r="O16" s="52" t="s">
        <v>195</v>
      </c>
      <c r="P16" s="52"/>
    </row>
    <row r="17" spans="1:20">
      <c r="A17" s="207"/>
      <c r="B17" s="208"/>
      <c r="C17" s="16" t="e">
        <f>C18/C$64</f>
        <v>#DIV/0!</v>
      </c>
      <c r="D17" s="17" t="s">
        <v>86</v>
      </c>
      <c r="E17" s="66"/>
      <c r="F17" s="66"/>
      <c r="G17" s="66">
        <v>0.40327523474691285</v>
      </c>
      <c r="H17" s="66">
        <v>0.39781651016872466</v>
      </c>
      <c r="I17" s="66">
        <v>0.19890825508436238</v>
      </c>
      <c r="J17" s="66"/>
      <c r="K17" s="66"/>
      <c r="L17" s="66"/>
      <c r="M17" s="67">
        <f>SUM(E17:L17)</f>
        <v>0.99999999999999989</v>
      </c>
      <c r="N17" s="53"/>
      <c r="O17" s="52"/>
      <c r="P17" s="52"/>
    </row>
    <row r="18" spans="1:20">
      <c r="A18" s="207"/>
      <c r="B18" s="208"/>
      <c r="C18" s="18">
        <f>'Planilha Referencial'!H33</f>
        <v>0</v>
      </c>
      <c r="D18" s="17" t="s">
        <v>178</v>
      </c>
      <c r="E18" s="24"/>
      <c r="F18" s="68"/>
      <c r="G18" s="68">
        <f t="shared" ref="G18:I18" si="0">($C$18)*G17</f>
        <v>0</v>
      </c>
      <c r="H18" s="68">
        <f t="shared" si="0"/>
        <v>0</v>
      </c>
      <c r="I18" s="68">
        <f t="shared" si="0"/>
        <v>0</v>
      </c>
      <c r="J18" s="24"/>
      <c r="K18" s="24"/>
      <c r="L18" s="24"/>
      <c r="M18" s="69">
        <f>SUM(E18:L18)</f>
        <v>0</v>
      </c>
      <c r="N18" s="54"/>
      <c r="O18" s="52" t="s">
        <v>195</v>
      </c>
      <c r="P18" s="52"/>
      <c r="R18" s="55"/>
      <c r="S18" s="20"/>
      <c r="T18" s="20"/>
    </row>
    <row r="19" spans="1:20">
      <c r="A19" s="207" t="s">
        <v>247</v>
      </c>
      <c r="B19" s="208" t="s">
        <v>41</v>
      </c>
      <c r="C19" s="209" t="s">
        <v>177</v>
      </c>
      <c r="D19" s="209"/>
      <c r="E19" s="24"/>
      <c r="F19" s="24"/>
      <c r="G19" s="24"/>
      <c r="H19" s="71"/>
      <c r="I19" s="24"/>
      <c r="J19" s="24"/>
      <c r="K19" s="24"/>
      <c r="L19" s="24"/>
      <c r="M19" s="65"/>
      <c r="O19" s="51"/>
      <c r="P19" s="52"/>
    </row>
    <row r="20" spans="1:20">
      <c r="A20" s="207"/>
      <c r="B20" s="208"/>
      <c r="C20" s="16" t="e">
        <f>C21/C$64</f>
        <v>#DIV/0!</v>
      </c>
      <c r="D20" s="17" t="s">
        <v>86</v>
      </c>
      <c r="E20" s="66"/>
      <c r="F20" s="66"/>
      <c r="G20" s="66"/>
      <c r="H20" s="66">
        <v>1</v>
      </c>
      <c r="I20" s="66"/>
      <c r="J20" s="66"/>
      <c r="K20" s="66"/>
      <c r="L20" s="66"/>
      <c r="M20" s="67">
        <f>SUM(E20:L20)</f>
        <v>1</v>
      </c>
      <c r="N20" s="53"/>
      <c r="O20" s="51"/>
      <c r="P20" s="52"/>
    </row>
    <row r="21" spans="1:20">
      <c r="A21" s="207"/>
      <c r="B21" s="208"/>
      <c r="C21" s="18">
        <f>'Planilha Referencial'!H50</f>
        <v>0</v>
      </c>
      <c r="D21" s="17" t="s">
        <v>178</v>
      </c>
      <c r="E21" s="68"/>
      <c r="F21" s="24"/>
      <c r="G21" s="24"/>
      <c r="H21" s="68">
        <f>($C$21)*H20</f>
        <v>0</v>
      </c>
      <c r="I21" s="24"/>
      <c r="J21" s="24"/>
      <c r="K21" s="24"/>
      <c r="L21" s="24"/>
      <c r="M21" s="69">
        <f>SUM(E21:L21)</f>
        <v>0</v>
      </c>
      <c r="N21" s="54"/>
      <c r="O21" s="51"/>
      <c r="P21" s="52"/>
      <c r="R21" s="55"/>
      <c r="S21" s="20"/>
      <c r="T21" s="20"/>
    </row>
    <row r="22" spans="1:20">
      <c r="A22" s="207" t="s">
        <v>263</v>
      </c>
      <c r="B22" s="208" t="s">
        <v>42</v>
      </c>
      <c r="C22" s="209" t="s">
        <v>177</v>
      </c>
      <c r="D22" s="209"/>
      <c r="E22" s="24"/>
      <c r="F22" s="24"/>
      <c r="G22" s="24"/>
      <c r="H22" s="24"/>
      <c r="I22" s="72"/>
      <c r="J22" s="24"/>
      <c r="K22" s="72"/>
      <c r="L22" s="24"/>
      <c r="M22" s="65"/>
      <c r="N22" s="54"/>
      <c r="O22" s="51"/>
      <c r="P22" s="52"/>
      <c r="R22" s="55"/>
      <c r="S22" s="20"/>
      <c r="T22" s="20"/>
    </row>
    <row r="23" spans="1:20">
      <c r="A23" s="207"/>
      <c r="B23" s="208"/>
      <c r="C23" s="16" t="e">
        <f>C24/C$64</f>
        <v>#DIV/0!</v>
      </c>
      <c r="D23" s="17" t="s">
        <v>86</v>
      </c>
      <c r="E23" s="66"/>
      <c r="F23" s="66"/>
      <c r="G23" s="66"/>
      <c r="H23" s="66"/>
      <c r="I23" s="66">
        <v>0.66666666666666641</v>
      </c>
      <c r="J23" s="66"/>
      <c r="K23" s="66">
        <v>0.33333333333333337</v>
      </c>
      <c r="L23" s="66"/>
      <c r="M23" s="67">
        <f>SUM(E23:L23)</f>
        <v>0.99999999999999978</v>
      </c>
      <c r="N23" s="54"/>
      <c r="O23" s="51"/>
      <c r="P23" s="52"/>
      <c r="R23" s="55"/>
      <c r="S23" s="20"/>
      <c r="T23" s="20"/>
    </row>
    <row r="24" spans="1:20">
      <c r="A24" s="207"/>
      <c r="B24" s="208"/>
      <c r="C24" s="18">
        <f>'Planilha Referencial'!H66</f>
        <v>0</v>
      </c>
      <c r="D24" s="17" t="s">
        <v>178</v>
      </c>
      <c r="E24" s="24"/>
      <c r="F24" s="24"/>
      <c r="G24" s="68"/>
      <c r="H24" s="24"/>
      <c r="I24" s="68">
        <f>($C$24)*I23</f>
        <v>0</v>
      </c>
      <c r="J24" s="68"/>
      <c r="K24" s="68">
        <f t="shared" ref="K24" si="1">($C$24)*K23</f>
        <v>0</v>
      </c>
      <c r="L24" s="24"/>
      <c r="M24" s="69">
        <f>SUM(E24:L24)</f>
        <v>0</v>
      </c>
      <c r="N24" s="54"/>
      <c r="O24" s="51"/>
      <c r="P24" s="52"/>
      <c r="R24" s="55"/>
      <c r="S24" s="20"/>
      <c r="T24" s="20"/>
    </row>
    <row r="25" spans="1:20">
      <c r="A25" s="207" t="s">
        <v>279</v>
      </c>
      <c r="B25" s="208" t="s">
        <v>43</v>
      </c>
      <c r="C25" s="209" t="s">
        <v>177</v>
      </c>
      <c r="D25" s="209"/>
      <c r="E25" s="24"/>
      <c r="F25" s="24"/>
      <c r="G25" s="24"/>
      <c r="H25" s="24"/>
      <c r="I25" s="71"/>
      <c r="J25" s="24"/>
      <c r="K25" s="24"/>
      <c r="L25" s="24"/>
      <c r="M25" s="65"/>
      <c r="N25" s="54"/>
      <c r="O25" s="51"/>
      <c r="P25" s="52"/>
      <c r="R25" s="55"/>
      <c r="S25" s="20"/>
      <c r="T25" s="20"/>
    </row>
    <row r="26" spans="1:20">
      <c r="A26" s="207"/>
      <c r="B26" s="208"/>
      <c r="C26" s="16" t="e">
        <f>C27/C$64</f>
        <v>#DIV/0!</v>
      </c>
      <c r="D26" s="17" t="s">
        <v>86</v>
      </c>
      <c r="E26" s="66"/>
      <c r="F26" s="66"/>
      <c r="G26" s="66"/>
      <c r="H26" s="66"/>
      <c r="I26" s="66">
        <v>1</v>
      </c>
      <c r="J26" s="66"/>
      <c r="K26" s="66"/>
      <c r="L26" s="66"/>
      <c r="M26" s="67">
        <f>SUM(E26:L26)</f>
        <v>1</v>
      </c>
      <c r="N26" s="54"/>
      <c r="O26" s="51"/>
      <c r="P26" s="52"/>
      <c r="R26" s="55"/>
      <c r="S26" s="20"/>
      <c r="T26" s="20"/>
    </row>
    <row r="27" spans="1:20">
      <c r="A27" s="207"/>
      <c r="B27" s="208"/>
      <c r="C27" s="18">
        <f>'Planilha Referencial'!H82</f>
        <v>0</v>
      </c>
      <c r="D27" s="17" t="s">
        <v>178</v>
      </c>
      <c r="E27" s="68"/>
      <c r="F27" s="24"/>
      <c r="G27" s="68"/>
      <c r="H27" s="24"/>
      <c r="I27" s="68">
        <f>($C$27)*I26</f>
        <v>0</v>
      </c>
      <c r="J27" s="24"/>
      <c r="K27" s="24"/>
      <c r="L27" s="24"/>
      <c r="M27" s="69">
        <f>SUM(E27:L27)</f>
        <v>0</v>
      </c>
      <c r="N27" s="54"/>
      <c r="O27" s="51"/>
      <c r="P27" s="52"/>
      <c r="R27" s="55"/>
      <c r="S27" s="20"/>
      <c r="T27" s="20"/>
    </row>
    <row r="28" spans="1:20">
      <c r="A28" s="207" t="s">
        <v>294</v>
      </c>
      <c r="B28" s="208" t="s">
        <v>44</v>
      </c>
      <c r="C28" s="209" t="s">
        <v>177</v>
      </c>
      <c r="D28" s="209"/>
      <c r="E28" s="24"/>
      <c r="F28" s="24"/>
      <c r="G28" s="24"/>
      <c r="H28" s="24"/>
      <c r="I28" s="24"/>
      <c r="J28" s="71"/>
      <c r="K28" s="24"/>
      <c r="L28" s="24"/>
      <c r="M28" s="65"/>
      <c r="N28" s="53"/>
      <c r="O28" s="51"/>
      <c r="P28" s="52"/>
    </row>
    <row r="29" spans="1:20">
      <c r="A29" s="207"/>
      <c r="B29" s="208"/>
      <c r="C29" s="16" t="e">
        <f>C30/C$64</f>
        <v>#DIV/0!</v>
      </c>
      <c r="D29" s="17" t="s">
        <v>86</v>
      </c>
      <c r="E29" s="66"/>
      <c r="F29" s="66"/>
      <c r="G29" s="66"/>
      <c r="H29" s="66"/>
      <c r="I29" s="66"/>
      <c r="J29" s="66">
        <v>1</v>
      </c>
      <c r="K29" s="66"/>
      <c r="L29" s="66"/>
      <c r="M29" s="67">
        <f>SUM(E29:L29)</f>
        <v>1</v>
      </c>
      <c r="N29" s="53"/>
      <c r="O29" s="51"/>
      <c r="P29" s="52"/>
    </row>
    <row r="30" spans="1:20">
      <c r="A30" s="207"/>
      <c r="B30" s="208"/>
      <c r="C30" s="18">
        <f>'Planilha Referencial'!H97</f>
        <v>0</v>
      </c>
      <c r="D30" s="17" t="s">
        <v>178</v>
      </c>
      <c r="E30" s="68"/>
      <c r="F30" s="24"/>
      <c r="G30" s="68"/>
      <c r="H30" s="24"/>
      <c r="I30" s="24"/>
      <c r="J30" s="68">
        <f>($C$30)*J29</f>
        <v>0</v>
      </c>
      <c r="K30" s="24"/>
      <c r="L30" s="24"/>
      <c r="M30" s="69">
        <f>SUM(E30:L30)</f>
        <v>0</v>
      </c>
      <c r="N30" s="54"/>
      <c r="O30" s="51"/>
      <c r="P30" s="52"/>
      <c r="R30" s="55"/>
      <c r="S30" s="20"/>
      <c r="T30" s="20"/>
    </row>
    <row r="31" spans="1:20" s="21" customFormat="1">
      <c r="A31" s="207" t="s">
        <v>309</v>
      </c>
      <c r="B31" s="208" t="s">
        <v>45</v>
      </c>
      <c r="C31" s="209" t="s">
        <v>177</v>
      </c>
      <c r="D31" s="209"/>
      <c r="E31" s="64"/>
      <c r="F31" s="24"/>
      <c r="G31" s="64"/>
      <c r="H31" s="64"/>
      <c r="I31" s="64"/>
      <c r="J31" s="71"/>
      <c r="K31" s="64"/>
      <c r="L31" s="64"/>
      <c r="M31" s="65"/>
      <c r="N31" s="44"/>
      <c r="O31" s="57"/>
      <c r="P31" s="52"/>
      <c r="Q31" s="46"/>
      <c r="R31" s="47"/>
      <c r="S31" s="5"/>
      <c r="T31" s="5"/>
    </row>
    <row r="32" spans="1:20" s="21" customFormat="1">
      <c r="A32" s="207"/>
      <c r="B32" s="208"/>
      <c r="C32" s="16" t="e">
        <f>C33/C$64</f>
        <v>#DIV/0!</v>
      </c>
      <c r="D32" s="17" t="s">
        <v>86</v>
      </c>
      <c r="E32" s="66"/>
      <c r="F32" s="66"/>
      <c r="G32" s="66"/>
      <c r="H32" s="66"/>
      <c r="I32" s="66"/>
      <c r="J32" s="66">
        <v>1</v>
      </c>
      <c r="K32" s="66"/>
      <c r="L32" s="66"/>
      <c r="M32" s="67">
        <f>SUM(E32:L32)</f>
        <v>1</v>
      </c>
      <c r="N32" s="53"/>
      <c r="O32" s="57"/>
      <c r="P32" s="52"/>
      <c r="Q32" s="46"/>
      <c r="R32" s="47"/>
      <c r="S32" s="5"/>
      <c r="T32" s="5"/>
    </row>
    <row r="33" spans="1:20" s="21" customFormat="1">
      <c r="A33" s="207"/>
      <c r="B33" s="208"/>
      <c r="C33" s="18">
        <f>'Planilha Referencial'!H112</f>
        <v>0</v>
      </c>
      <c r="D33" s="17" t="s">
        <v>178</v>
      </c>
      <c r="E33" s="24"/>
      <c r="F33" s="24"/>
      <c r="G33" s="68"/>
      <c r="H33" s="68"/>
      <c r="I33" s="24"/>
      <c r="J33" s="68">
        <f>($C$33)*J32</f>
        <v>0</v>
      </c>
      <c r="K33" s="24"/>
      <c r="L33" s="24"/>
      <c r="M33" s="69">
        <f>SUM(E33:L33)</f>
        <v>0</v>
      </c>
      <c r="N33" s="54"/>
      <c r="O33" s="57"/>
      <c r="P33" s="52"/>
      <c r="Q33" s="46"/>
      <c r="R33" s="55"/>
      <c r="S33" s="20"/>
      <c r="T33" s="20"/>
    </row>
    <row r="34" spans="1:20" s="21" customFormat="1">
      <c r="A34" s="207" t="s">
        <v>325</v>
      </c>
      <c r="B34" s="208" t="s">
        <v>46</v>
      </c>
      <c r="C34" s="209" t="s">
        <v>177</v>
      </c>
      <c r="D34" s="209"/>
      <c r="E34" s="68"/>
      <c r="F34" s="64"/>
      <c r="G34" s="64"/>
      <c r="H34" s="64"/>
      <c r="I34" s="64"/>
      <c r="J34" s="63"/>
      <c r="K34" s="64"/>
      <c r="L34" s="64"/>
      <c r="M34" s="65"/>
      <c r="N34" s="44"/>
      <c r="O34" s="52"/>
      <c r="P34" s="52"/>
      <c r="Q34" s="46"/>
      <c r="R34" s="47"/>
      <c r="S34" s="5"/>
      <c r="T34" s="5"/>
    </row>
    <row r="35" spans="1:20" s="21" customFormat="1">
      <c r="A35" s="207"/>
      <c r="B35" s="208"/>
      <c r="C35" s="16" t="e">
        <f>C36/C$64</f>
        <v>#DIV/0!</v>
      </c>
      <c r="D35" s="17" t="s">
        <v>86</v>
      </c>
      <c r="E35" s="68"/>
      <c r="F35" s="66"/>
      <c r="G35" s="66"/>
      <c r="H35" s="66"/>
      <c r="I35" s="66"/>
      <c r="J35" s="66">
        <v>1</v>
      </c>
      <c r="K35" s="66"/>
      <c r="L35" s="66"/>
      <c r="M35" s="67">
        <f>SUM(E35:L35)</f>
        <v>1</v>
      </c>
      <c r="N35" s="53"/>
      <c r="O35" s="52" t="s">
        <v>195</v>
      </c>
      <c r="P35" s="52"/>
      <c r="Q35" s="46"/>
      <c r="R35" s="47"/>
      <c r="S35" s="5"/>
      <c r="T35" s="5"/>
    </row>
    <row r="36" spans="1:20" s="21" customFormat="1">
      <c r="A36" s="207"/>
      <c r="B36" s="208"/>
      <c r="C36" s="18">
        <f>'Planilha Referencial'!H128</f>
        <v>0</v>
      </c>
      <c r="D36" s="17" t="s">
        <v>178</v>
      </c>
      <c r="E36" s="68"/>
      <c r="F36" s="24"/>
      <c r="G36" s="24"/>
      <c r="H36" s="68"/>
      <c r="I36" s="24"/>
      <c r="J36" s="68">
        <f>($C$36)*J35</f>
        <v>0</v>
      </c>
      <c r="K36" s="24"/>
      <c r="L36" s="24"/>
      <c r="M36" s="69">
        <f>SUM(E36:L36)</f>
        <v>0</v>
      </c>
      <c r="N36" s="54"/>
      <c r="O36" s="52"/>
      <c r="P36" s="52"/>
      <c r="Q36" s="46"/>
      <c r="R36" s="55"/>
      <c r="S36" s="20"/>
      <c r="T36" s="20"/>
    </row>
    <row r="37" spans="1:20" s="21" customFormat="1">
      <c r="A37" s="207" t="s">
        <v>341</v>
      </c>
      <c r="B37" s="208" t="s">
        <v>208</v>
      </c>
      <c r="C37" s="209" t="s">
        <v>177</v>
      </c>
      <c r="D37" s="209"/>
      <c r="E37" s="64"/>
      <c r="F37" s="64"/>
      <c r="G37" s="64"/>
      <c r="H37" s="64"/>
      <c r="I37" s="64"/>
      <c r="J37" s="63"/>
      <c r="K37" s="64"/>
      <c r="L37" s="64"/>
      <c r="M37" s="65"/>
      <c r="N37" s="44"/>
      <c r="O37" s="52" t="s">
        <v>195</v>
      </c>
      <c r="P37" s="52"/>
      <c r="Q37" s="46"/>
      <c r="R37" s="47"/>
      <c r="S37" s="5"/>
      <c r="T37" s="5"/>
    </row>
    <row r="38" spans="1:20" s="21" customFormat="1">
      <c r="A38" s="207"/>
      <c r="B38" s="208"/>
      <c r="C38" s="16" t="e">
        <f>C39/C$64</f>
        <v>#DIV/0!</v>
      </c>
      <c r="D38" s="17" t="s">
        <v>86</v>
      </c>
      <c r="E38" s="66"/>
      <c r="F38" s="66"/>
      <c r="G38" s="66"/>
      <c r="H38" s="66"/>
      <c r="I38" s="66"/>
      <c r="J38" s="66">
        <v>1</v>
      </c>
      <c r="K38" s="66"/>
      <c r="L38" s="66"/>
      <c r="M38" s="67">
        <f>SUM(E38:L38)</f>
        <v>1</v>
      </c>
      <c r="N38" s="44"/>
      <c r="O38" s="52"/>
      <c r="P38" s="52"/>
      <c r="Q38" s="46"/>
      <c r="R38" s="47"/>
      <c r="S38" s="5"/>
      <c r="T38" s="5"/>
    </row>
    <row r="39" spans="1:20" s="21" customFormat="1">
      <c r="A39" s="207"/>
      <c r="B39" s="208"/>
      <c r="C39" s="18">
        <f>'Planilha Referencial'!H144</f>
        <v>0</v>
      </c>
      <c r="D39" s="17" t="s">
        <v>178</v>
      </c>
      <c r="E39" s="24"/>
      <c r="F39" s="24"/>
      <c r="G39" s="24"/>
      <c r="H39" s="24"/>
      <c r="I39" s="24"/>
      <c r="J39" s="68">
        <f>($C$39)*J38</f>
        <v>0</v>
      </c>
      <c r="K39" s="24"/>
      <c r="L39" s="24"/>
      <c r="M39" s="69">
        <f>SUM(E39:L39)</f>
        <v>0</v>
      </c>
      <c r="N39" s="54"/>
      <c r="O39" s="52" t="s">
        <v>195</v>
      </c>
      <c r="P39" s="52"/>
      <c r="Q39" s="46"/>
      <c r="R39" s="55"/>
      <c r="S39" s="20"/>
      <c r="T39" s="20"/>
    </row>
    <row r="40" spans="1:20" s="21" customFormat="1">
      <c r="A40" s="207" t="s">
        <v>356</v>
      </c>
      <c r="B40" s="213" t="s">
        <v>209</v>
      </c>
      <c r="C40" s="209" t="s">
        <v>177</v>
      </c>
      <c r="D40" s="209"/>
      <c r="E40" s="64"/>
      <c r="F40" s="64"/>
      <c r="G40" s="64"/>
      <c r="H40" s="64"/>
      <c r="I40" s="64"/>
      <c r="J40" s="64"/>
      <c r="K40" s="63"/>
      <c r="L40" s="64"/>
      <c r="M40" s="65"/>
      <c r="N40" s="44"/>
      <c r="O40" s="52"/>
      <c r="P40" s="52"/>
      <c r="Q40" s="46"/>
      <c r="R40" s="47"/>
      <c r="S40" s="5"/>
      <c r="T40" s="5"/>
    </row>
    <row r="41" spans="1:20" s="21" customFormat="1">
      <c r="A41" s="207"/>
      <c r="B41" s="213"/>
      <c r="C41" s="16" t="e">
        <f>C42/C$64</f>
        <v>#DIV/0!</v>
      </c>
      <c r="D41" s="17" t="s">
        <v>86</v>
      </c>
      <c r="E41" s="66"/>
      <c r="F41" s="66"/>
      <c r="G41" s="66"/>
      <c r="H41" s="66"/>
      <c r="I41" s="66"/>
      <c r="J41" s="66"/>
      <c r="K41" s="66">
        <v>1</v>
      </c>
      <c r="L41" s="66"/>
      <c r="M41" s="67">
        <f>SUM(E41:L41)</f>
        <v>1</v>
      </c>
      <c r="N41" s="44"/>
      <c r="O41" s="52" t="s">
        <v>195</v>
      </c>
      <c r="P41" s="52"/>
      <c r="Q41" s="46"/>
      <c r="R41" s="47"/>
      <c r="S41" s="5"/>
      <c r="T41" s="5"/>
    </row>
    <row r="42" spans="1:20" s="21" customFormat="1">
      <c r="A42" s="207"/>
      <c r="B42" s="213"/>
      <c r="C42" s="18">
        <f>'Planilha Referencial'!H159</f>
        <v>0</v>
      </c>
      <c r="D42" s="17" t="s">
        <v>178</v>
      </c>
      <c r="E42" s="24"/>
      <c r="F42" s="24"/>
      <c r="G42" s="24"/>
      <c r="H42" s="24"/>
      <c r="I42" s="24"/>
      <c r="J42" s="24"/>
      <c r="K42" s="68">
        <f>($C$42)*K41</f>
        <v>0</v>
      </c>
      <c r="L42" s="24"/>
      <c r="M42" s="69">
        <f>SUM(E42:L42)</f>
        <v>0</v>
      </c>
      <c r="N42" s="54"/>
      <c r="O42" s="52"/>
      <c r="P42" s="52"/>
      <c r="Q42" s="46"/>
      <c r="R42" s="55"/>
      <c r="S42" s="20"/>
      <c r="T42" s="20"/>
    </row>
    <row r="43" spans="1:20" s="21" customFormat="1">
      <c r="A43" s="207" t="s">
        <v>371</v>
      </c>
      <c r="B43" s="213" t="s">
        <v>210</v>
      </c>
      <c r="C43" s="209" t="s">
        <v>177</v>
      </c>
      <c r="D43" s="209"/>
      <c r="E43" s="64"/>
      <c r="F43" s="64"/>
      <c r="G43" s="64"/>
      <c r="H43" s="64"/>
      <c r="I43" s="64"/>
      <c r="J43" s="64"/>
      <c r="K43" s="63"/>
      <c r="L43" s="64"/>
      <c r="M43" s="65"/>
      <c r="N43" s="54"/>
      <c r="O43" s="52" t="s">
        <v>195</v>
      </c>
      <c r="P43" s="52"/>
      <c r="Q43" s="46"/>
      <c r="R43" s="55"/>
      <c r="S43" s="20"/>
      <c r="T43" s="20"/>
    </row>
    <row r="44" spans="1:20" s="21" customFormat="1">
      <c r="A44" s="207"/>
      <c r="B44" s="213"/>
      <c r="C44" s="16" t="e">
        <f>C45/C$64</f>
        <v>#DIV/0!</v>
      </c>
      <c r="D44" s="17" t="s">
        <v>86</v>
      </c>
      <c r="E44" s="66"/>
      <c r="F44" s="66"/>
      <c r="G44" s="66"/>
      <c r="H44" s="66"/>
      <c r="I44" s="66"/>
      <c r="J44" s="66"/>
      <c r="K44" s="66">
        <v>1</v>
      </c>
      <c r="L44" s="66"/>
      <c r="M44" s="67">
        <f>SUM(E44:L44)</f>
        <v>1</v>
      </c>
      <c r="N44" s="54"/>
      <c r="O44" s="52"/>
      <c r="P44" s="52"/>
      <c r="Q44" s="46"/>
      <c r="R44" s="55"/>
      <c r="S44" s="20"/>
      <c r="T44" s="20"/>
    </row>
    <row r="45" spans="1:20" s="21" customFormat="1">
      <c r="A45" s="207"/>
      <c r="B45" s="213"/>
      <c r="C45" s="18">
        <f>'Planilha Referencial'!H174</f>
        <v>0</v>
      </c>
      <c r="D45" s="17" t="s">
        <v>178</v>
      </c>
      <c r="E45" s="24"/>
      <c r="F45" s="24"/>
      <c r="G45" s="24"/>
      <c r="H45" s="24"/>
      <c r="I45" s="24"/>
      <c r="J45" s="24"/>
      <c r="K45" s="68">
        <f>($C$45)*K44</f>
        <v>0</v>
      </c>
      <c r="L45" s="24"/>
      <c r="M45" s="69">
        <f>SUM(E45:L45)</f>
        <v>0</v>
      </c>
      <c r="N45" s="54"/>
      <c r="O45" s="52" t="s">
        <v>195</v>
      </c>
      <c r="P45" s="52"/>
      <c r="Q45" s="46"/>
      <c r="R45" s="55"/>
      <c r="S45" s="20"/>
      <c r="T45" s="20"/>
    </row>
    <row r="46" spans="1:20" s="21" customFormat="1">
      <c r="A46" s="207">
        <v>4</v>
      </c>
      <c r="B46" s="213" t="s">
        <v>50</v>
      </c>
      <c r="C46" s="209" t="s">
        <v>177</v>
      </c>
      <c r="D46" s="209"/>
      <c r="E46" s="64"/>
      <c r="F46" s="64"/>
      <c r="G46" s="64"/>
      <c r="H46" s="64"/>
      <c r="I46" s="64"/>
      <c r="J46" s="64"/>
      <c r="K46" s="64"/>
      <c r="L46" s="63"/>
      <c r="M46" s="65"/>
      <c r="N46" s="54"/>
      <c r="O46" s="52"/>
      <c r="P46" s="52"/>
      <c r="Q46" s="46"/>
      <c r="R46" s="55"/>
      <c r="S46" s="20"/>
      <c r="T46" s="20"/>
    </row>
    <row r="47" spans="1:20" s="21" customFormat="1">
      <c r="A47" s="207"/>
      <c r="B47" s="213"/>
      <c r="C47" s="16" t="e">
        <f>C48/C$64</f>
        <v>#DIV/0!</v>
      </c>
      <c r="D47" s="17" t="s">
        <v>86</v>
      </c>
      <c r="E47" s="66"/>
      <c r="F47" s="66"/>
      <c r="G47" s="66"/>
      <c r="H47" s="66"/>
      <c r="I47" s="66"/>
      <c r="J47" s="66"/>
      <c r="K47" s="66"/>
      <c r="L47" s="66">
        <v>1</v>
      </c>
      <c r="M47" s="67">
        <f>SUM(E47:L47)</f>
        <v>1</v>
      </c>
      <c r="N47" s="54"/>
      <c r="O47" s="52" t="s">
        <v>195</v>
      </c>
      <c r="P47" s="52"/>
      <c r="Q47" s="46"/>
      <c r="R47" s="55"/>
      <c r="S47" s="20"/>
      <c r="T47" s="20"/>
    </row>
    <row r="48" spans="1:20" s="21" customFormat="1">
      <c r="A48" s="207"/>
      <c r="B48" s="213"/>
      <c r="C48" s="18">
        <f>'Planilha Referencial'!H187</f>
        <v>0</v>
      </c>
      <c r="D48" s="17" t="s">
        <v>178</v>
      </c>
      <c r="E48" s="24"/>
      <c r="F48" s="24"/>
      <c r="G48" s="24"/>
      <c r="H48" s="24"/>
      <c r="I48" s="24"/>
      <c r="J48" s="24"/>
      <c r="K48" s="24"/>
      <c r="L48" s="68">
        <f>($C$48)*L47</f>
        <v>0</v>
      </c>
      <c r="M48" s="69">
        <f>SUM(E48:L48)</f>
        <v>0</v>
      </c>
      <c r="N48" s="54"/>
      <c r="O48" s="52"/>
      <c r="P48" s="52"/>
      <c r="Q48" s="46"/>
      <c r="R48" s="55"/>
      <c r="S48" s="20"/>
      <c r="T48" s="20"/>
    </row>
    <row r="49" spans="1:20" s="21" customFormat="1">
      <c r="A49" s="207">
        <v>5</v>
      </c>
      <c r="B49" s="213" t="s">
        <v>52</v>
      </c>
      <c r="C49" s="209" t="s">
        <v>177</v>
      </c>
      <c r="D49" s="209"/>
      <c r="E49" s="64"/>
      <c r="F49" s="64"/>
      <c r="G49" s="64"/>
      <c r="H49" s="64"/>
      <c r="I49" s="64"/>
      <c r="J49" s="64"/>
      <c r="K49" s="63"/>
      <c r="L49" s="64"/>
      <c r="M49" s="65"/>
      <c r="N49" s="54"/>
      <c r="O49" s="52" t="s">
        <v>195</v>
      </c>
      <c r="P49" s="52"/>
      <c r="Q49" s="46"/>
      <c r="R49" s="55"/>
      <c r="S49" s="20"/>
      <c r="T49" s="20"/>
    </row>
    <row r="50" spans="1:20" s="21" customFormat="1">
      <c r="A50" s="207"/>
      <c r="B50" s="213"/>
      <c r="C50" s="16" t="e">
        <f>C51/C$64</f>
        <v>#DIV/0!</v>
      </c>
      <c r="D50" s="17" t="s">
        <v>86</v>
      </c>
      <c r="E50" s="66"/>
      <c r="F50" s="66"/>
      <c r="G50" s="66"/>
      <c r="H50" s="66"/>
      <c r="I50" s="66"/>
      <c r="J50" s="66"/>
      <c r="K50" s="66">
        <v>1</v>
      </c>
      <c r="L50" s="66"/>
      <c r="M50" s="67">
        <f>SUM(E50:L50)</f>
        <v>1</v>
      </c>
      <c r="N50" s="54"/>
      <c r="O50" s="52"/>
      <c r="P50" s="52"/>
      <c r="Q50" s="46"/>
      <c r="R50" s="55"/>
      <c r="S50" s="20"/>
      <c r="T50" s="20"/>
    </row>
    <row r="51" spans="1:20" s="21" customFormat="1">
      <c r="A51" s="207"/>
      <c r="B51" s="213"/>
      <c r="C51" s="18">
        <f>'Planilha Referencial'!H189</f>
        <v>0</v>
      </c>
      <c r="D51" s="17" t="s">
        <v>178</v>
      </c>
      <c r="E51" s="24"/>
      <c r="F51" s="24"/>
      <c r="G51" s="24"/>
      <c r="H51" s="24"/>
      <c r="I51" s="24"/>
      <c r="J51" s="24"/>
      <c r="K51" s="68">
        <f>($C$51)*K50</f>
        <v>0</v>
      </c>
      <c r="L51" s="24"/>
      <c r="M51" s="69">
        <f>SUM(E51:L51)</f>
        <v>0</v>
      </c>
      <c r="N51" s="54"/>
      <c r="O51" s="52" t="s">
        <v>195</v>
      </c>
      <c r="P51" s="52"/>
      <c r="Q51" s="46"/>
      <c r="R51" s="55"/>
      <c r="S51" s="20"/>
      <c r="T51" s="20"/>
    </row>
    <row r="52" spans="1:20" s="21" customFormat="1">
      <c r="A52" s="207">
        <v>6</v>
      </c>
      <c r="B52" s="213" t="s">
        <v>211</v>
      </c>
      <c r="C52" s="209" t="s">
        <v>177</v>
      </c>
      <c r="D52" s="209"/>
      <c r="E52" s="64"/>
      <c r="F52" s="64"/>
      <c r="G52" s="64"/>
      <c r="H52" s="64"/>
      <c r="I52" s="64"/>
      <c r="J52" s="64"/>
      <c r="K52" s="64"/>
      <c r="L52" s="63"/>
      <c r="M52" s="65"/>
      <c r="N52" s="54"/>
      <c r="O52" s="52"/>
      <c r="P52" s="52"/>
      <c r="Q52" s="46"/>
      <c r="R52" s="55"/>
      <c r="S52" s="20"/>
      <c r="T52" s="20"/>
    </row>
    <row r="53" spans="1:20" s="21" customFormat="1">
      <c r="A53" s="207"/>
      <c r="B53" s="213"/>
      <c r="C53" s="16" t="e">
        <f>C54/C$64</f>
        <v>#DIV/0!</v>
      </c>
      <c r="D53" s="17" t="s">
        <v>86</v>
      </c>
      <c r="E53" s="66"/>
      <c r="F53" s="66"/>
      <c r="G53" s="66"/>
      <c r="H53" s="66"/>
      <c r="I53" s="66"/>
      <c r="J53" s="66"/>
      <c r="K53" s="66"/>
      <c r="L53" s="66">
        <v>1</v>
      </c>
      <c r="M53" s="67">
        <f>SUM(E53:L53)</f>
        <v>1</v>
      </c>
      <c r="N53" s="54"/>
      <c r="O53" s="52" t="s">
        <v>195</v>
      </c>
      <c r="P53" s="52"/>
      <c r="Q53" s="46"/>
      <c r="R53" s="55"/>
      <c r="S53" s="20"/>
      <c r="T53" s="20"/>
    </row>
    <row r="54" spans="1:20" s="21" customFormat="1">
      <c r="A54" s="207"/>
      <c r="B54" s="213"/>
      <c r="C54" s="18">
        <f>'Planilha Referencial'!H200</f>
        <v>0</v>
      </c>
      <c r="D54" s="17" t="s">
        <v>178</v>
      </c>
      <c r="E54" s="24"/>
      <c r="F54" s="24"/>
      <c r="G54" s="24"/>
      <c r="H54" s="24"/>
      <c r="I54" s="24"/>
      <c r="J54" s="24"/>
      <c r="K54" s="24"/>
      <c r="L54" s="68">
        <f>($C$54)*L53</f>
        <v>0</v>
      </c>
      <c r="M54" s="69">
        <f>SUM(E54:L54)</f>
        <v>0</v>
      </c>
      <c r="N54" s="54"/>
      <c r="O54" s="52"/>
      <c r="P54" s="52"/>
      <c r="Q54" s="46"/>
      <c r="R54" s="55"/>
      <c r="S54" s="20"/>
      <c r="T54" s="20"/>
    </row>
    <row r="55" spans="1:20" s="21" customFormat="1">
      <c r="A55" s="207">
        <v>7</v>
      </c>
      <c r="B55" s="213" t="s">
        <v>213</v>
      </c>
      <c r="C55" s="209" t="s">
        <v>177</v>
      </c>
      <c r="D55" s="209"/>
      <c r="E55" s="64"/>
      <c r="F55" s="64"/>
      <c r="G55" s="64"/>
      <c r="H55" s="64"/>
      <c r="I55" s="64"/>
      <c r="J55" s="64"/>
      <c r="K55" s="64"/>
      <c r="L55" s="63"/>
      <c r="M55" s="65"/>
      <c r="N55" s="54"/>
      <c r="O55" s="52" t="s">
        <v>195</v>
      </c>
      <c r="P55" s="52"/>
      <c r="Q55" s="46"/>
      <c r="R55" s="55"/>
      <c r="S55" s="20"/>
      <c r="T55" s="20"/>
    </row>
    <row r="56" spans="1:20" s="21" customFormat="1">
      <c r="A56" s="207"/>
      <c r="B56" s="213"/>
      <c r="C56" s="16" t="e">
        <f>C57/C$64</f>
        <v>#DIV/0!</v>
      </c>
      <c r="D56" s="17" t="s">
        <v>86</v>
      </c>
      <c r="E56" s="66"/>
      <c r="F56" s="66"/>
      <c r="G56" s="66"/>
      <c r="H56" s="66"/>
      <c r="I56" s="66"/>
      <c r="J56" s="66"/>
      <c r="K56" s="66"/>
      <c r="L56" s="66">
        <v>1</v>
      </c>
      <c r="M56" s="67">
        <f>SUM(E56:L56)</f>
        <v>1</v>
      </c>
      <c r="N56" s="54"/>
      <c r="O56" s="52"/>
      <c r="P56" s="52"/>
      <c r="Q56" s="46"/>
      <c r="R56" s="55"/>
      <c r="S56" s="20"/>
      <c r="T56" s="20"/>
    </row>
    <row r="57" spans="1:20" s="21" customFormat="1">
      <c r="A57" s="207"/>
      <c r="B57" s="213"/>
      <c r="C57" s="18">
        <f>'Planilha Referencial'!H214</f>
        <v>0</v>
      </c>
      <c r="D57" s="17" t="s">
        <v>178</v>
      </c>
      <c r="E57" s="24"/>
      <c r="F57" s="24"/>
      <c r="G57" s="24"/>
      <c r="H57" s="68"/>
      <c r="I57" s="24"/>
      <c r="J57" s="24"/>
      <c r="K57" s="24"/>
      <c r="L57" s="68">
        <f>($C$57)*L56</f>
        <v>0</v>
      </c>
      <c r="M57" s="69">
        <f>SUM(E57:L57)</f>
        <v>0</v>
      </c>
      <c r="N57" s="54"/>
      <c r="O57" s="52" t="s">
        <v>195</v>
      </c>
      <c r="P57" s="52"/>
      <c r="Q57" s="46"/>
      <c r="R57" s="55"/>
      <c r="S57" s="20"/>
      <c r="T57" s="20"/>
    </row>
    <row r="58" spans="1:20" s="21" customFormat="1">
      <c r="A58" s="207" t="s">
        <v>385</v>
      </c>
      <c r="B58" s="213" t="s">
        <v>421</v>
      </c>
      <c r="C58" s="209" t="s">
        <v>177</v>
      </c>
      <c r="D58" s="209"/>
      <c r="E58" s="70"/>
      <c r="F58" s="70"/>
      <c r="G58" s="70"/>
      <c r="H58" s="73"/>
      <c r="I58" s="70"/>
      <c r="J58" s="70"/>
      <c r="K58" s="70"/>
      <c r="L58" s="70"/>
      <c r="M58" s="65"/>
      <c r="N58" s="54"/>
      <c r="O58" s="52"/>
      <c r="P58" s="52"/>
      <c r="Q58" s="46"/>
      <c r="R58" s="55"/>
      <c r="S58" s="20"/>
      <c r="T58" s="20"/>
    </row>
    <row r="59" spans="1:20" s="21" customFormat="1">
      <c r="A59" s="207"/>
      <c r="B59" s="213"/>
      <c r="C59" s="16" t="e">
        <f>C60/C$64</f>
        <v>#DIV/0!</v>
      </c>
      <c r="D59" s="17" t="s">
        <v>86</v>
      </c>
      <c r="E59" s="66">
        <v>3.3231344124360164E-2</v>
      </c>
      <c r="F59" s="66">
        <v>0.14875086008957678</v>
      </c>
      <c r="G59" s="66">
        <v>0.10544056943801736</v>
      </c>
      <c r="H59" s="66">
        <v>0.14657999710970024</v>
      </c>
      <c r="I59" s="66">
        <v>0.1504480439062775</v>
      </c>
      <c r="J59" s="66">
        <v>0.15322254784376485</v>
      </c>
      <c r="K59" s="66">
        <v>0.12969363977985587</v>
      </c>
      <c r="L59" s="66">
        <v>0.13263299770844739</v>
      </c>
      <c r="M59" s="67">
        <f>SUM(E59:L59)</f>
        <v>1</v>
      </c>
      <c r="N59" s="54"/>
      <c r="O59" s="52" t="s">
        <v>195</v>
      </c>
      <c r="P59" s="52"/>
      <c r="Q59" s="46"/>
      <c r="R59" s="55"/>
      <c r="S59" s="20"/>
      <c r="T59" s="20"/>
    </row>
    <row r="60" spans="1:20" s="21" customFormat="1">
      <c r="A60" s="207"/>
      <c r="B60" s="213"/>
      <c r="C60" s="18">
        <f>'Planilha Referencial'!H221</f>
        <v>0</v>
      </c>
      <c r="D60" s="17" t="s">
        <v>178</v>
      </c>
      <c r="E60" s="68">
        <f t="shared" ref="E60" si="2">($C$60)*E59</f>
        <v>0</v>
      </c>
      <c r="F60" s="68">
        <f t="shared" ref="F60" si="3">($C$60)*F59</f>
        <v>0</v>
      </c>
      <c r="G60" s="68">
        <f t="shared" ref="G60" si="4">($C$60)*G59</f>
        <v>0</v>
      </c>
      <c r="H60" s="68">
        <f t="shared" ref="H60" si="5">($C$60)*H59</f>
        <v>0</v>
      </c>
      <c r="I60" s="68">
        <f t="shared" ref="I60" si="6">($C$60)*I59</f>
        <v>0</v>
      </c>
      <c r="J60" s="68">
        <f t="shared" ref="J60" si="7">($C$60)*J59</f>
        <v>0</v>
      </c>
      <c r="K60" s="68">
        <f t="shared" ref="K60" si="8">($C$60)*K59</f>
        <v>0</v>
      </c>
      <c r="L60" s="68">
        <f t="shared" ref="L60" si="9">($C$60)*L59</f>
        <v>0</v>
      </c>
      <c r="M60" s="69">
        <f>SUM(E60:L60)</f>
        <v>0</v>
      </c>
      <c r="N60" s="54"/>
      <c r="O60" s="52"/>
      <c r="P60" s="52"/>
      <c r="Q60" s="46"/>
      <c r="R60" s="55"/>
      <c r="S60" s="20"/>
      <c r="T60" s="20"/>
    </row>
    <row r="61" spans="1:20" s="21" customFormat="1">
      <c r="A61" s="207" t="s">
        <v>386</v>
      </c>
      <c r="B61" s="213" t="s">
        <v>422</v>
      </c>
      <c r="C61" s="209" t="s">
        <v>177</v>
      </c>
      <c r="D61" s="209"/>
      <c r="E61" s="70"/>
      <c r="F61" s="70"/>
      <c r="G61" s="70"/>
      <c r="H61" s="73"/>
      <c r="I61" s="70"/>
      <c r="J61" s="70"/>
      <c r="K61" s="70"/>
      <c r="L61" s="70"/>
      <c r="M61" s="65"/>
      <c r="N61" s="54"/>
      <c r="O61" s="52"/>
      <c r="P61" s="52"/>
      <c r="Q61" s="46"/>
      <c r="R61" s="55"/>
      <c r="S61" s="20"/>
      <c r="T61" s="20"/>
    </row>
    <row r="62" spans="1:20" s="21" customFormat="1" ht="29.25" customHeight="1">
      <c r="A62" s="207"/>
      <c r="B62" s="213"/>
      <c r="C62" s="16" t="e">
        <f>C63/C$64</f>
        <v>#DIV/0!</v>
      </c>
      <c r="D62" s="17" t="s">
        <v>86</v>
      </c>
      <c r="E62" s="66">
        <f>E59</f>
        <v>3.3231344124360164E-2</v>
      </c>
      <c r="F62" s="66">
        <f t="shared" ref="F62:L62" si="10">F59</f>
        <v>0.14875086008957678</v>
      </c>
      <c r="G62" s="66">
        <f t="shared" si="10"/>
        <v>0.10544056943801736</v>
      </c>
      <c r="H62" s="66">
        <f t="shared" si="10"/>
        <v>0.14657999710970024</v>
      </c>
      <c r="I62" s="66">
        <f t="shared" si="10"/>
        <v>0.1504480439062775</v>
      </c>
      <c r="J62" s="66">
        <f t="shared" si="10"/>
        <v>0.15322254784376485</v>
      </c>
      <c r="K62" s="66">
        <f t="shared" si="10"/>
        <v>0.12969363977985587</v>
      </c>
      <c r="L62" s="66">
        <f t="shared" si="10"/>
        <v>0.13263299770844739</v>
      </c>
      <c r="M62" s="67">
        <f>SUM(E62:L62)</f>
        <v>1</v>
      </c>
      <c r="N62" s="54"/>
      <c r="O62" s="52"/>
      <c r="P62" s="52"/>
      <c r="Q62" s="46"/>
      <c r="R62" s="55"/>
      <c r="S62" s="20"/>
      <c r="T62" s="20"/>
    </row>
    <row r="63" spans="1:20" s="21" customFormat="1" ht="29.25" customHeight="1">
      <c r="A63" s="207"/>
      <c r="B63" s="213"/>
      <c r="C63" s="18">
        <f>'Planilha Referencial'!H223</f>
        <v>0</v>
      </c>
      <c r="D63" s="17" t="s">
        <v>178</v>
      </c>
      <c r="E63" s="68">
        <f t="shared" ref="E63" si="11">($C$63)*E62</f>
        <v>0</v>
      </c>
      <c r="F63" s="68">
        <f t="shared" ref="F63" si="12">($C$63)*F62</f>
        <v>0</v>
      </c>
      <c r="G63" s="68">
        <f t="shared" ref="G63" si="13">($C$63)*G62</f>
        <v>0</v>
      </c>
      <c r="H63" s="68">
        <f t="shared" ref="H63" si="14">($C$63)*H62</f>
        <v>0</v>
      </c>
      <c r="I63" s="68">
        <f t="shared" ref="I63" si="15">($C$63)*I62</f>
        <v>0</v>
      </c>
      <c r="J63" s="68">
        <f t="shared" ref="J63" si="16">($C$63)*J62</f>
        <v>0</v>
      </c>
      <c r="K63" s="68">
        <f t="shared" ref="K63" si="17">($C$63)*K62</f>
        <v>0</v>
      </c>
      <c r="L63" s="68">
        <f t="shared" ref="L63" si="18">($C$63)*L62</f>
        <v>0</v>
      </c>
      <c r="M63" s="69">
        <f>SUM(E63:L63)</f>
        <v>0</v>
      </c>
      <c r="N63" s="54"/>
      <c r="O63" s="52"/>
      <c r="P63" s="52"/>
      <c r="Q63" s="46"/>
      <c r="R63" s="55"/>
      <c r="S63" s="20"/>
      <c r="T63" s="20"/>
    </row>
    <row r="64" spans="1:20" s="21" customFormat="1" ht="14.65" customHeight="1">
      <c r="A64" s="214" t="s">
        <v>179</v>
      </c>
      <c r="B64" s="215"/>
      <c r="C64" s="216">
        <f>C9+C12+C15+C18+C21+C24+C27+C30+C33+C36+C39+C42+C45+C48+C51+C54+C57+C60+C63</f>
        <v>0</v>
      </c>
      <c r="D64" s="216"/>
      <c r="E64" s="22">
        <f>E9+E12+E15+E18+E21+E24+E27+E30+E33+E36+E39+E42+E45+E48+E51+E54+E57+E60+E63</f>
        <v>0</v>
      </c>
      <c r="F64" s="22">
        <f t="shared" ref="F64:L64" si="19">F9+F12+F15+F18+F21+F24+F27+F30+F33+F36+F39+F42+F45+F48+F51+F54+F57+F60+F63</f>
        <v>0</v>
      </c>
      <c r="G64" s="22">
        <f t="shared" si="19"/>
        <v>0</v>
      </c>
      <c r="H64" s="22">
        <f t="shared" si="19"/>
        <v>0</v>
      </c>
      <c r="I64" s="22">
        <f t="shared" si="19"/>
        <v>0</v>
      </c>
      <c r="J64" s="22">
        <f t="shared" si="19"/>
        <v>0</v>
      </c>
      <c r="K64" s="22">
        <f t="shared" si="19"/>
        <v>0</v>
      </c>
      <c r="L64" s="22">
        <f t="shared" si="19"/>
        <v>0</v>
      </c>
      <c r="M64" s="22">
        <f>M9+M12+M15+M18+M21+M24+M27+M30+M33+M36+M39+M42+M45+M48+M51+M54+M57+M60+M63</f>
        <v>0</v>
      </c>
      <c r="N64" s="44"/>
      <c r="O64" s="58"/>
      <c r="P64" s="52"/>
      <c r="Q64" s="46"/>
      <c r="R64" s="59"/>
      <c r="S64" s="5"/>
      <c r="T64" s="5"/>
    </row>
    <row r="65" spans="1:20" s="21" customFormat="1" ht="14.65" customHeight="1">
      <c r="A65" s="219" t="s">
        <v>180</v>
      </c>
      <c r="B65" s="220"/>
      <c r="C65" s="220"/>
      <c r="D65" s="220"/>
      <c r="E65" s="23" t="e">
        <f t="shared" ref="E65:L65" si="20">(E64)/$C64</f>
        <v>#DIV/0!</v>
      </c>
      <c r="F65" s="23" t="e">
        <f t="shared" si="20"/>
        <v>#DIV/0!</v>
      </c>
      <c r="G65" s="23" t="e">
        <f t="shared" si="20"/>
        <v>#DIV/0!</v>
      </c>
      <c r="H65" s="23" t="e">
        <f t="shared" si="20"/>
        <v>#DIV/0!</v>
      </c>
      <c r="I65" s="23" t="e">
        <f t="shared" si="20"/>
        <v>#DIV/0!</v>
      </c>
      <c r="J65" s="23" t="e">
        <f t="shared" si="20"/>
        <v>#DIV/0!</v>
      </c>
      <c r="K65" s="23" t="e">
        <f t="shared" si="20"/>
        <v>#DIV/0!</v>
      </c>
      <c r="L65" s="23" t="e">
        <f t="shared" si="20"/>
        <v>#DIV/0!</v>
      </c>
      <c r="M65" s="67" t="e">
        <f>SUM(E65:L65)</f>
        <v>#DIV/0!</v>
      </c>
      <c r="N65" s="44"/>
      <c r="O65" s="49"/>
      <c r="P65" s="49"/>
      <c r="Q65" s="46"/>
      <c r="R65" s="47"/>
      <c r="S65" s="5"/>
      <c r="T65" s="5"/>
    </row>
    <row r="66" spans="1:20" s="21" customFormat="1" ht="14.65" customHeight="1">
      <c r="A66" s="219" t="s">
        <v>181</v>
      </c>
      <c r="B66" s="220"/>
      <c r="C66" s="220"/>
      <c r="D66" s="220"/>
      <c r="E66" s="24">
        <f t="shared" ref="E66:L66" si="21">E64</f>
        <v>0</v>
      </c>
      <c r="F66" s="24">
        <f t="shared" si="21"/>
        <v>0</v>
      </c>
      <c r="G66" s="24">
        <f t="shared" si="21"/>
        <v>0</v>
      </c>
      <c r="H66" s="24">
        <f t="shared" si="21"/>
        <v>0</v>
      </c>
      <c r="I66" s="24">
        <f t="shared" si="21"/>
        <v>0</v>
      </c>
      <c r="J66" s="24">
        <f t="shared" si="21"/>
        <v>0</v>
      </c>
      <c r="K66" s="24">
        <f t="shared" si="21"/>
        <v>0</v>
      </c>
      <c r="L66" s="24">
        <f t="shared" si="21"/>
        <v>0</v>
      </c>
      <c r="M66" s="74">
        <f>SUM(E66:L66)</f>
        <v>0</v>
      </c>
      <c r="N66" s="44"/>
      <c r="O66" s="49"/>
      <c r="P66" s="49"/>
      <c r="Q66" s="46"/>
      <c r="R66" s="47"/>
      <c r="S66" s="5"/>
      <c r="T66" s="5"/>
    </row>
    <row r="67" spans="1:20" s="21" customFormat="1" ht="14.65" customHeight="1">
      <c r="A67" s="219" t="s">
        <v>182</v>
      </c>
      <c r="B67" s="220"/>
      <c r="C67" s="220"/>
      <c r="D67" s="220"/>
      <c r="E67" s="24">
        <f>E66</f>
        <v>0</v>
      </c>
      <c r="F67" s="24">
        <f t="shared" ref="F67:L67" si="22">E67+F66</f>
        <v>0</v>
      </c>
      <c r="G67" s="24">
        <f t="shared" si="22"/>
        <v>0</v>
      </c>
      <c r="H67" s="24">
        <f t="shared" si="22"/>
        <v>0</v>
      </c>
      <c r="I67" s="24">
        <f t="shared" si="22"/>
        <v>0</v>
      </c>
      <c r="J67" s="24">
        <f t="shared" si="22"/>
        <v>0</v>
      </c>
      <c r="K67" s="24">
        <f t="shared" si="22"/>
        <v>0</v>
      </c>
      <c r="L67" s="24">
        <f t="shared" si="22"/>
        <v>0</v>
      </c>
      <c r="M67" s="74">
        <f>L67</f>
        <v>0</v>
      </c>
      <c r="N67" s="44"/>
      <c r="O67" s="49"/>
      <c r="P67" s="52"/>
      <c r="Q67" s="46"/>
      <c r="R67" s="47"/>
      <c r="S67" s="5"/>
      <c r="T67" s="5"/>
    </row>
    <row r="68" spans="1:20" s="21" customFormat="1" ht="14.65" customHeight="1">
      <c r="A68" s="217" t="s">
        <v>183</v>
      </c>
      <c r="B68" s="218"/>
      <c r="C68" s="218"/>
      <c r="D68" s="218"/>
      <c r="E68" s="25" t="e">
        <f>E65</f>
        <v>#DIV/0!</v>
      </c>
      <c r="F68" s="25" t="e">
        <f t="shared" ref="F68:L68" si="23">E68+F65</f>
        <v>#DIV/0!</v>
      </c>
      <c r="G68" s="25" t="e">
        <f t="shared" si="23"/>
        <v>#DIV/0!</v>
      </c>
      <c r="H68" s="25" t="e">
        <f t="shared" si="23"/>
        <v>#DIV/0!</v>
      </c>
      <c r="I68" s="25" t="e">
        <f t="shared" si="23"/>
        <v>#DIV/0!</v>
      </c>
      <c r="J68" s="25" t="e">
        <f t="shared" si="23"/>
        <v>#DIV/0!</v>
      </c>
      <c r="K68" s="25" t="e">
        <f t="shared" si="23"/>
        <v>#DIV/0!</v>
      </c>
      <c r="L68" s="25" t="e">
        <f t="shared" si="23"/>
        <v>#DIV/0!</v>
      </c>
      <c r="M68" s="75" t="e">
        <f>L68</f>
        <v>#DIV/0!</v>
      </c>
      <c r="N68" s="44"/>
      <c r="O68" s="49"/>
      <c r="P68" s="49"/>
      <c r="Q68" s="46"/>
      <c r="R68" s="47"/>
      <c r="S68" s="5"/>
      <c r="T68" s="5"/>
    </row>
    <row r="69" spans="1:20" s="21" customFormat="1" ht="32.25" customHeight="1">
      <c r="M69" s="26"/>
      <c r="N69" s="60"/>
      <c r="O69" s="46"/>
      <c r="P69" s="46"/>
      <c r="Q69" s="46"/>
      <c r="R69" s="47"/>
      <c r="S69" s="5"/>
      <c r="T69" s="5"/>
    </row>
    <row r="70" spans="1:20" s="21" customFormat="1">
      <c r="C70" s="27"/>
      <c r="D70" s="28"/>
      <c r="E70" s="29"/>
      <c r="F70" s="29"/>
      <c r="G70" s="29"/>
      <c r="H70" s="29"/>
      <c r="I70" s="29"/>
      <c r="J70" s="29"/>
      <c r="K70" s="29"/>
      <c r="L70" s="29"/>
      <c r="M70" s="30"/>
      <c r="N70" s="60"/>
      <c r="O70" s="46"/>
      <c r="P70" s="46"/>
      <c r="Q70" s="46"/>
      <c r="R70" s="47"/>
      <c r="S70" s="5"/>
      <c r="T70" s="5"/>
    </row>
    <row r="71" spans="1:20" s="21" customFormat="1">
      <c r="B71" s="31"/>
      <c r="C71" s="32"/>
      <c r="D71" s="33"/>
      <c r="E71" s="34"/>
      <c r="F71" s="34"/>
      <c r="G71" s="34"/>
      <c r="H71" s="34"/>
      <c r="I71" s="34"/>
      <c r="J71" s="34"/>
      <c r="K71" s="34"/>
      <c r="L71" s="34"/>
      <c r="M71" s="35"/>
      <c r="N71" s="60"/>
      <c r="O71" s="46"/>
      <c r="P71" s="46"/>
      <c r="Q71" s="46"/>
      <c r="R71" s="47"/>
      <c r="S71" s="5"/>
      <c r="T71" s="5"/>
    </row>
    <row r="72" spans="1:20" s="21" customFormat="1">
      <c r="C72" s="27"/>
      <c r="D72" s="28"/>
      <c r="E72" s="36"/>
      <c r="F72" s="36"/>
      <c r="G72" s="36"/>
      <c r="H72" s="36"/>
      <c r="I72" s="36"/>
      <c r="J72" s="36"/>
      <c r="K72" s="36"/>
      <c r="L72" s="36"/>
      <c r="M72" s="26"/>
      <c r="N72" s="60"/>
      <c r="O72" s="46"/>
      <c r="P72" s="46"/>
      <c r="Q72" s="46"/>
      <c r="R72" s="47"/>
      <c r="S72" s="5"/>
      <c r="T72" s="5"/>
    </row>
    <row r="73" spans="1:20" s="21" customFormat="1">
      <c r="E73" s="37"/>
      <c r="F73" s="37"/>
      <c r="G73" s="37"/>
      <c r="H73" s="37"/>
      <c r="I73" s="37"/>
      <c r="J73" s="37"/>
      <c r="K73" s="37"/>
      <c r="L73" s="37"/>
      <c r="M73" s="26"/>
      <c r="N73" s="60"/>
      <c r="O73" s="46"/>
      <c r="P73" s="46"/>
      <c r="Q73" s="46"/>
      <c r="R73" s="47"/>
      <c r="S73" s="5"/>
      <c r="T73" s="5"/>
    </row>
    <row r="74" spans="1:20" s="21" customFormat="1">
      <c r="E74" s="38"/>
      <c r="F74" s="38"/>
      <c r="G74" s="38"/>
      <c r="H74" s="38"/>
      <c r="I74" s="38"/>
      <c r="J74" s="38"/>
      <c r="K74" s="38"/>
      <c r="L74" s="38"/>
      <c r="M74" s="35"/>
      <c r="N74" s="60"/>
      <c r="O74" s="46"/>
      <c r="P74" s="46"/>
      <c r="Q74" s="46"/>
      <c r="R74" s="47"/>
      <c r="S74" s="5"/>
      <c r="T74" s="5"/>
    </row>
    <row r="75" spans="1:20" s="39" customFormat="1">
      <c r="M75" s="40"/>
      <c r="N75" s="61"/>
      <c r="O75" s="49"/>
      <c r="P75" s="49"/>
      <c r="Q75" s="49"/>
      <c r="R75" s="62"/>
      <c r="S75" s="41"/>
      <c r="T75" s="41"/>
    </row>
    <row r="76" spans="1:20" s="21" customFormat="1">
      <c r="M76" s="26"/>
      <c r="N76" s="60"/>
      <c r="O76" s="46"/>
      <c r="P76" s="46"/>
      <c r="Q76" s="46"/>
      <c r="R76" s="47"/>
      <c r="S76" s="5"/>
      <c r="T76" s="5"/>
    </row>
    <row r="77" spans="1:20" s="21" customFormat="1">
      <c r="M77" s="26"/>
      <c r="N77" s="60"/>
      <c r="O77" s="46"/>
      <c r="P77" s="46"/>
      <c r="Q77" s="46"/>
      <c r="R77" s="47"/>
      <c r="S77" s="5"/>
      <c r="T77" s="5"/>
    </row>
    <row r="78" spans="1:20" s="21" customFormat="1">
      <c r="M78" s="26"/>
      <c r="N78" s="60"/>
      <c r="O78" s="46"/>
      <c r="P78" s="46"/>
      <c r="Q78" s="46"/>
      <c r="R78" s="47"/>
      <c r="S78" s="5"/>
      <c r="T78" s="5"/>
    </row>
    <row r="79" spans="1:20" s="21" customFormat="1">
      <c r="M79" s="26"/>
      <c r="N79" s="60"/>
      <c r="O79" s="46"/>
      <c r="P79" s="46"/>
      <c r="Q79" s="46"/>
      <c r="R79" s="47"/>
      <c r="S79" s="5"/>
      <c r="T79" s="5"/>
    </row>
    <row r="80" spans="1:20" s="21" customFormat="1">
      <c r="M80" s="26"/>
      <c r="N80" s="60"/>
      <c r="O80" s="46"/>
      <c r="P80" s="46"/>
      <c r="Q80" s="46"/>
      <c r="R80" s="47"/>
      <c r="S80" s="5"/>
      <c r="T80" s="5"/>
    </row>
    <row r="81" spans="13:20" s="21" customFormat="1">
      <c r="M81" s="26"/>
      <c r="N81" s="60"/>
      <c r="O81" s="46"/>
      <c r="P81" s="46"/>
      <c r="Q81" s="46"/>
      <c r="R81" s="47"/>
      <c r="S81" s="5"/>
      <c r="T81" s="5"/>
    </row>
    <row r="82" spans="13:20" s="21" customFormat="1">
      <c r="M82" s="26"/>
      <c r="N82" s="60"/>
      <c r="O82" s="46"/>
      <c r="P82" s="46"/>
      <c r="Q82" s="46"/>
      <c r="R82" s="47"/>
      <c r="S82" s="5"/>
      <c r="T82" s="5"/>
    </row>
    <row r="83" spans="13:20" s="21" customFormat="1">
      <c r="M83" s="26"/>
      <c r="N83" s="60"/>
      <c r="O83" s="46"/>
      <c r="P83" s="46"/>
      <c r="Q83" s="46"/>
      <c r="R83" s="47"/>
      <c r="S83" s="5"/>
      <c r="T83" s="5"/>
    </row>
    <row r="84" spans="13:20" s="21" customFormat="1">
      <c r="M84" s="26"/>
      <c r="N84" s="60"/>
      <c r="O84" s="46"/>
      <c r="P84" s="46"/>
      <c r="Q84" s="46"/>
      <c r="R84" s="47"/>
      <c r="S84" s="5"/>
      <c r="T84" s="5"/>
    </row>
    <row r="85" spans="13:20" s="21" customFormat="1">
      <c r="M85" s="26"/>
      <c r="N85" s="60"/>
      <c r="O85" s="46"/>
      <c r="P85" s="46"/>
      <c r="Q85" s="46"/>
      <c r="R85" s="47"/>
      <c r="S85" s="5"/>
      <c r="T85" s="5"/>
    </row>
    <row r="86" spans="13:20" s="21" customFormat="1">
      <c r="M86" s="26"/>
      <c r="N86" s="60"/>
      <c r="O86" s="46"/>
      <c r="P86" s="46"/>
      <c r="Q86" s="46"/>
      <c r="R86" s="47"/>
      <c r="S86" s="5"/>
      <c r="T86" s="5"/>
    </row>
    <row r="87" spans="13:20" s="21" customFormat="1">
      <c r="M87" s="26"/>
      <c r="N87" s="60"/>
      <c r="O87" s="46"/>
      <c r="P87" s="46"/>
      <c r="Q87" s="46"/>
      <c r="R87" s="47"/>
      <c r="S87" s="5"/>
      <c r="T87" s="5"/>
    </row>
    <row r="88" spans="13:20" s="21" customFormat="1">
      <c r="M88" s="26"/>
      <c r="N88" s="60"/>
      <c r="O88" s="46"/>
      <c r="P88" s="46"/>
      <c r="Q88" s="46"/>
      <c r="R88" s="47"/>
      <c r="S88" s="5"/>
      <c r="T88" s="5"/>
    </row>
    <row r="89" spans="13:20" s="21" customFormat="1">
      <c r="M89" s="26"/>
      <c r="N89" s="60"/>
      <c r="O89" s="46"/>
      <c r="P89" s="46"/>
      <c r="Q89" s="46"/>
      <c r="R89" s="47"/>
      <c r="S89" s="5"/>
      <c r="T89" s="5"/>
    </row>
    <row r="90" spans="13:20" s="21" customFormat="1">
      <c r="M90" s="26"/>
      <c r="N90" s="60"/>
      <c r="O90" s="46"/>
      <c r="P90" s="46"/>
      <c r="Q90" s="46"/>
      <c r="R90" s="47"/>
      <c r="S90" s="5"/>
      <c r="T90" s="5"/>
    </row>
  </sheetData>
  <sheetProtection selectLockedCells="1" selectUnlockedCells="1"/>
  <mergeCells count="69">
    <mergeCell ref="A68:D68"/>
    <mergeCell ref="A65:D65"/>
    <mergeCell ref="A66:D66"/>
    <mergeCell ref="A67:D67"/>
    <mergeCell ref="A64:B64"/>
    <mergeCell ref="C64:D64"/>
    <mergeCell ref="A58:A60"/>
    <mergeCell ref="B58:B60"/>
    <mergeCell ref="C58:D58"/>
    <mergeCell ref="A61:A63"/>
    <mergeCell ref="B61:B63"/>
    <mergeCell ref="C61:D61"/>
    <mergeCell ref="A52:A54"/>
    <mergeCell ref="B52:B54"/>
    <mergeCell ref="C52:D52"/>
    <mergeCell ref="A55:A57"/>
    <mergeCell ref="B55:B57"/>
    <mergeCell ref="C55:D55"/>
    <mergeCell ref="A46:A48"/>
    <mergeCell ref="B46:B48"/>
    <mergeCell ref="C46:D46"/>
    <mergeCell ref="A49:A51"/>
    <mergeCell ref="B49:B51"/>
    <mergeCell ref="C49:D49"/>
    <mergeCell ref="A40:A42"/>
    <mergeCell ref="B40:B42"/>
    <mergeCell ref="C40:D40"/>
    <mergeCell ref="A43:A45"/>
    <mergeCell ref="B43:B45"/>
    <mergeCell ref="C43:D43"/>
    <mergeCell ref="A34:A36"/>
    <mergeCell ref="B34:B36"/>
    <mergeCell ref="C34:D34"/>
    <mergeCell ref="A37:A39"/>
    <mergeCell ref="B37:B39"/>
    <mergeCell ref="C37:D37"/>
    <mergeCell ref="A28:A30"/>
    <mergeCell ref="B28:B30"/>
    <mergeCell ref="C28:D28"/>
    <mergeCell ref="A31:A33"/>
    <mergeCell ref="B31:B33"/>
    <mergeCell ref="C31:D31"/>
    <mergeCell ref="A22:A24"/>
    <mergeCell ref="B22:B24"/>
    <mergeCell ref="C22:D22"/>
    <mergeCell ref="A25:A27"/>
    <mergeCell ref="B25:B27"/>
    <mergeCell ref="C25:D25"/>
    <mergeCell ref="A16:A18"/>
    <mergeCell ref="B16:B18"/>
    <mergeCell ref="C16:D16"/>
    <mergeCell ref="A19:A21"/>
    <mergeCell ref="B19:B21"/>
    <mergeCell ref="C19:D19"/>
    <mergeCell ref="A7:A9"/>
    <mergeCell ref="B7:B9"/>
    <mergeCell ref="C7:D7"/>
    <mergeCell ref="A13:A15"/>
    <mergeCell ref="B13:B15"/>
    <mergeCell ref="C13:D13"/>
    <mergeCell ref="A10:A12"/>
    <mergeCell ref="B10:B12"/>
    <mergeCell ref="C10:D10"/>
    <mergeCell ref="A1:M1"/>
    <mergeCell ref="A2:M2"/>
    <mergeCell ref="A3:M3"/>
    <mergeCell ref="A4:M4"/>
    <mergeCell ref="J5:K5"/>
    <mergeCell ref="B5:H5"/>
  </mergeCells>
  <printOptions horizontalCentered="1"/>
  <pageMargins left="0.55118110236220474" right="0.51181102362204722" top="0.59055118110236227" bottom="0.39370078740157483" header="0" footer="0"/>
  <pageSetup paperSize="9" scale="68" firstPageNumber="0" orientation="portrait" r:id="rId1"/>
  <headerFooter alignWithMargins="0"/>
  <rowBreaks count="1" manualBreakCount="1">
    <brk id="51"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251"/>
  <sheetViews>
    <sheetView showGridLines="0" view="pageBreakPreview" zoomScale="70" zoomScaleNormal="70" zoomScaleSheetLayoutView="70" workbookViewId="0">
      <pane ySplit="33" topLeftCell="A34" activePane="bottomLeft" state="frozen"/>
      <selection pane="bottomLeft" activeCell="V17" sqref="V17:W17"/>
    </sheetView>
  </sheetViews>
  <sheetFormatPr defaultRowHeight="12" customHeight="1"/>
  <cols>
    <col min="1" max="1" width="2.42578125" style="88" customWidth="1"/>
    <col min="2" max="2" width="8.140625" style="89" customWidth="1"/>
    <col min="3" max="3" width="8" style="89" customWidth="1"/>
    <col min="4" max="4" width="3.28515625" style="89" customWidth="1"/>
    <col min="5" max="5" width="35.28515625" style="185" customWidth="1"/>
    <col min="6" max="8" width="3.28515625" style="185" hidden="1" customWidth="1"/>
    <col min="9" max="9" width="0.85546875" style="185" hidden="1" customWidth="1"/>
    <col min="10" max="10" width="6.5703125" style="185" customWidth="1"/>
    <col min="11" max="11" width="6.85546875" style="88" customWidth="1"/>
    <col min="12" max="13" width="8.85546875" style="88" customWidth="1"/>
    <col min="14" max="14" width="9.42578125" style="88" customWidth="1"/>
    <col min="15" max="15" width="13.140625" style="88" customWidth="1"/>
    <col min="16" max="17" width="3.28515625" style="88" customWidth="1"/>
    <col min="18" max="18" width="3.85546875" style="88" customWidth="1"/>
    <col min="19" max="20" width="3.28515625" style="88" customWidth="1"/>
    <col min="21" max="21" width="18.28515625" style="88" customWidth="1"/>
    <col min="22" max="22" width="3.28515625" style="88" customWidth="1"/>
    <col min="23" max="23" width="8.42578125" style="88" customWidth="1"/>
    <col min="24" max="24" width="7.140625" style="88" customWidth="1"/>
    <col min="25" max="25" width="3.28515625" style="88" customWidth="1"/>
    <col min="26" max="26" width="5.140625" style="88" customWidth="1"/>
    <col min="27" max="28" width="3.28515625" style="88" customWidth="1"/>
    <col min="29" max="29" width="3.140625" style="88" customWidth="1"/>
    <col min="30" max="30" width="4.7109375" style="88" customWidth="1"/>
    <col min="31" max="32" width="3.28515625" style="88" customWidth="1"/>
    <col min="33" max="33" width="2.5703125" style="88" customWidth="1"/>
    <col min="34" max="34" width="8.140625" style="88" customWidth="1"/>
    <col min="35" max="35" width="9.42578125" style="88" customWidth="1"/>
    <col min="36" max="36" width="4.85546875" style="88" customWidth="1"/>
    <col min="37" max="37" width="18" style="91" customWidth="1"/>
    <col min="38" max="38" width="9.85546875" style="88" customWidth="1"/>
    <col min="39" max="40" width="3.28515625" style="88" customWidth="1"/>
    <col min="41" max="41" width="12.7109375" style="88" customWidth="1"/>
    <col min="42" max="42" width="3.28515625" style="92" customWidth="1"/>
    <col min="43" max="43" width="14" style="88" customWidth="1"/>
    <col min="44" max="51" width="3.28515625" style="88" customWidth="1"/>
    <col min="52" max="256" width="9.140625" style="88"/>
    <col min="257" max="257" width="2.42578125" style="88" customWidth="1"/>
    <col min="258" max="258" width="8.140625" style="88" customWidth="1"/>
    <col min="259" max="259" width="8" style="88" customWidth="1"/>
    <col min="260" max="260" width="3.28515625" style="88" customWidth="1"/>
    <col min="261" max="261" width="35.28515625" style="88" customWidth="1"/>
    <col min="262" max="265" width="0" style="88" hidden="1" customWidth="1"/>
    <col min="266" max="266" width="6.5703125" style="88" customWidth="1"/>
    <col min="267" max="267" width="6.85546875" style="88" customWidth="1"/>
    <col min="268" max="269" width="8.85546875" style="88" customWidth="1"/>
    <col min="270" max="270" width="9.42578125" style="88" customWidth="1"/>
    <col min="271" max="271" width="13.140625" style="88" customWidth="1"/>
    <col min="272" max="273" width="3.28515625" style="88" customWidth="1"/>
    <col min="274" max="274" width="3.85546875" style="88" customWidth="1"/>
    <col min="275" max="276" width="3.28515625" style="88" customWidth="1"/>
    <col min="277" max="277" width="18.28515625" style="88" customWidth="1"/>
    <col min="278" max="278" width="3.28515625" style="88" customWidth="1"/>
    <col min="279" max="279" width="8.42578125" style="88" customWidth="1"/>
    <col min="280" max="280" width="7.140625" style="88" customWidth="1"/>
    <col min="281" max="281" width="3.28515625" style="88" customWidth="1"/>
    <col min="282" max="282" width="5.140625" style="88" customWidth="1"/>
    <col min="283" max="284" width="3.28515625" style="88" customWidth="1"/>
    <col min="285" max="285" width="3.140625" style="88" customWidth="1"/>
    <col min="286" max="286" width="4.7109375" style="88" customWidth="1"/>
    <col min="287" max="288" width="3.28515625" style="88" customWidth="1"/>
    <col min="289" max="289" width="2.5703125" style="88" customWidth="1"/>
    <col min="290" max="290" width="8.140625" style="88" customWidth="1"/>
    <col min="291" max="291" width="9.42578125" style="88" customWidth="1"/>
    <col min="292" max="292" width="4.85546875" style="88" customWidth="1"/>
    <col min="293" max="293" width="18" style="88" customWidth="1"/>
    <col min="294" max="294" width="9.85546875" style="88" customWidth="1"/>
    <col min="295" max="296" width="3.28515625" style="88" customWidth="1"/>
    <col min="297" max="297" width="12.7109375" style="88" customWidth="1"/>
    <col min="298" max="298" width="3.28515625" style="88" customWidth="1"/>
    <col min="299" max="299" width="14" style="88" customWidth="1"/>
    <col min="300" max="307" width="3.28515625" style="88" customWidth="1"/>
    <col min="308" max="512" width="9.140625" style="88"/>
    <col min="513" max="513" width="2.42578125" style="88" customWidth="1"/>
    <col min="514" max="514" width="8.140625" style="88" customWidth="1"/>
    <col min="515" max="515" width="8" style="88" customWidth="1"/>
    <col min="516" max="516" width="3.28515625" style="88" customWidth="1"/>
    <col min="517" max="517" width="35.28515625" style="88" customWidth="1"/>
    <col min="518" max="521" width="0" style="88" hidden="1" customWidth="1"/>
    <col min="522" max="522" width="6.5703125" style="88" customWidth="1"/>
    <col min="523" max="523" width="6.85546875" style="88" customWidth="1"/>
    <col min="524" max="525" width="8.85546875" style="88" customWidth="1"/>
    <col min="526" max="526" width="9.42578125" style="88" customWidth="1"/>
    <col min="527" max="527" width="13.140625" style="88" customWidth="1"/>
    <col min="528" max="529" width="3.28515625" style="88" customWidth="1"/>
    <col min="530" max="530" width="3.85546875" style="88" customWidth="1"/>
    <col min="531" max="532" width="3.28515625" style="88" customWidth="1"/>
    <col min="533" max="533" width="18.28515625" style="88" customWidth="1"/>
    <col min="534" max="534" width="3.28515625" style="88" customWidth="1"/>
    <col min="535" max="535" width="8.42578125" style="88" customWidth="1"/>
    <col min="536" max="536" width="7.140625" style="88" customWidth="1"/>
    <col min="537" max="537" width="3.28515625" style="88" customWidth="1"/>
    <col min="538" max="538" width="5.140625" style="88" customWidth="1"/>
    <col min="539" max="540" width="3.28515625" style="88" customWidth="1"/>
    <col min="541" max="541" width="3.140625" style="88" customWidth="1"/>
    <col min="542" max="542" width="4.7109375" style="88" customWidth="1"/>
    <col min="543" max="544" width="3.28515625" style="88" customWidth="1"/>
    <col min="545" max="545" width="2.5703125" style="88" customWidth="1"/>
    <col min="546" max="546" width="8.140625" style="88" customWidth="1"/>
    <col min="547" max="547" width="9.42578125" style="88" customWidth="1"/>
    <col min="548" max="548" width="4.85546875" style="88" customWidth="1"/>
    <col min="549" max="549" width="18" style="88" customWidth="1"/>
    <col min="550" max="550" width="9.85546875" style="88" customWidth="1"/>
    <col min="551" max="552" width="3.28515625" style="88" customWidth="1"/>
    <col min="553" max="553" width="12.7109375" style="88" customWidth="1"/>
    <col min="554" max="554" width="3.28515625" style="88" customWidth="1"/>
    <col min="555" max="555" width="14" style="88" customWidth="1"/>
    <col min="556" max="563" width="3.28515625" style="88" customWidth="1"/>
    <col min="564" max="768" width="9.140625" style="88"/>
    <col min="769" max="769" width="2.42578125" style="88" customWidth="1"/>
    <col min="770" max="770" width="8.140625" style="88" customWidth="1"/>
    <col min="771" max="771" width="8" style="88" customWidth="1"/>
    <col min="772" max="772" width="3.28515625" style="88" customWidth="1"/>
    <col min="773" max="773" width="35.28515625" style="88" customWidth="1"/>
    <col min="774" max="777" width="0" style="88" hidden="1" customWidth="1"/>
    <col min="778" max="778" width="6.5703125" style="88" customWidth="1"/>
    <col min="779" max="779" width="6.85546875" style="88" customWidth="1"/>
    <col min="780" max="781" width="8.85546875" style="88" customWidth="1"/>
    <col min="782" max="782" width="9.42578125" style="88" customWidth="1"/>
    <col min="783" max="783" width="13.140625" style="88" customWidth="1"/>
    <col min="784" max="785" width="3.28515625" style="88" customWidth="1"/>
    <col min="786" max="786" width="3.85546875" style="88" customWidth="1"/>
    <col min="787" max="788" width="3.28515625" style="88" customWidth="1"/>
    <col min="789" max="789" width="18.28515625" style="88" customWidth="1"/>
    <col min="790" max="790" width="3.28515625" style="88" customWidth="1"/>
    <col min="791" max="791" width="8.42578125" style="88" customWidth="1"/>
    <col min="792" max="792" width="7.140625" style="88" customWidth="1"/>
    <col min="793" max="793" width="3.28515625" style="88" customWidth="1"/>
    <col min="794" max="794" width="5.140625" style="88" customWidth="1"/>
    <col min="795" max="796" width="3.28515625" style="88" customWidth="1"/>
    <col min="797" max="797" width="3.140625" style="88" customWidth="1"/>
    <col min="798" max="798" width="4.7109375" style="88" customWidth="1"/>
    <col min="799" max="800" width="3.28515625" style="88" customWidth="1"/>
    <col min="801" max="801" width="2.5703125" style="88" customWidth="1"/>
    <col min="802" max="802" width="8.140625" style="88" customWidth="1"/>
    <col min="803" max="803" width="9.42578125" style="88" customWidth="1"/>
    <col min="804" max="804" width="4.85546875" style="88" customWidth="1"/>
    <col min="805" max="805" width="18" style="88" customWidth="1"/>
    <col min="806" max="806" width="9.85546875" style="88" customWidth="1"/>
    <col min="807" max="808" width="3.28515625" style="88" customWidth="1"/>
    <col min="809" max="809" width="12.7109375" style="88" customWidth="1"/>
    <col min="810" max="810" width="3.28515625" style="88" customWidth="1"/>
    <col min="811" max="811" width="14" style="88" customWidth="1"/>
    <col min="812" max="819" width="3.28515625" style="88" customWidth="1"/>
    <col min="820" max="1024" width="9.140625" style="88"/>
    <col min="1025" max="1025" width="2.42578125" style="88" customWidth="1"/>
    <col min="1026" max="1026" width="8.140625" style="88" customWidth="1"/>
    <col min="1027" max="1027" width="8" style="88" customWidth="1"/>
    <col min="1028" max="1028" width="3.28515625" style="88" customWidth="1"/>
    <col min="1029" max="1029" width="35.28515625" style="88" customWidth="1"/>
    <col min="1030" max="1033" width="0" style="88" hidden="1" customWidth="1"/>
    <col min="1034" max="1034" width="6.5703125" style="88" customWidth="1"/>
    <col min="1035" max="1035" width="6.85546875" style="88" customWidth="1"/>
    <col min="1036" max="1037" width="8.85546875" style="88" customWidth="1"/>
    <col min="1038" max="1038" width="9.42578125" style="88" customWidth="1"/>
    <col min="1039" max="1039" width="13.140625" style="88" customWidth="1"/>
    <col min="1040" max="1041" width="3.28515625" style="88" customWidth="1"/>
    <col min="1042" max="1042" width="3.85546875" style="88" customWidth="1"/>
    <col min="1043" max="1044" width="3.28515625" style="88" customWidth="1"/>
    <col min="1045" max="1045" width="18.28515625" style="88" customWidth="1"/>
    <col min="1046" max="1046" width="3.28515625" style="88" customWidth="1"/>
    <col min="1047" max="1047" width="8.42578125" style="88" customWidth="1"/>
    <col min="1048" max="1048" width="7.140625" style="88" customWidth="1"/>
    <col min="1049" max="1049" width="3.28515625" style="88" customWidth="1"/>
    <col min="1050" max="1050" width="5.140625" style="88" customWidth="1"/>
    <col min="1051" max="1052" width="3.28515625" style="88" customWidth="1"/>
    <col min="1053" max="1053" width="3.140625" style="88" customWidth="1"/>
    <col min="1054" max="1054" width="4.7109375" style="88" customWidth="1"/>
    <col min="1055" max="1056" width="3.28515625" style="88" customWidth="1"/>
    <col min="1057" max="1057" width="2.5703125" style="88" customWidth="1"/>
    <col min="1058" max="1058" width="8.140625" style="88" customWidth="1"/>
    <col min="1059" max="1059" width="9.42578125" style="88" customWidth="1"/>
    <col min="1060" max="1060" width="4.85546875" style="88" customWidth="1"/>
    <col min="1061" max="1061" width="18" style="88" customWidth="1"/>
    <col min="1062" max="1062" width="9.85546875" style="88" customWidth="1"/>
    <col min="1063" max="1064" width="3.28515625" style="88" customWidth="1"/>
    <col min="1065" max="1065" width="12.7109375" style="88" customWidth="1"/>
    <col min="1066" max="1066" width="3.28515625" style="88" customWidth="1"/>
    <col min="1067" max="1067" width="14" style="88" customWidth="1"/>
    <col min="1068" max="1075" width="3.28515625" style="88" customWidth="1"/>
    <col min="1076" max="1280" width="9.140625" style="88"/>
    <col min="1281" max="1281" width="2.42578125" style="88" customWidth="1"/>
    <col min="1282" max="1282" width="8.140625" style="88" customWidth="1"/>
    <col min="1283" max="1283" width="8" style="88" customWidth="1"/>
    <col min="1284" max="1284" width="3.28515625" style="88" customWidth="1"/>
    <col min="1285" max="1285" width="35.28515625" style="88" customWidth="1"/>
    <col min="1286" max="1289" width="0" style="88" hidden="1" customWidth="1"/>
    <col min="1290" max="1290" width="6.5703125" style="88" customWidth="1"/>
    <col min="1291" max="1291" width="6.85546875" style="88" customWidth="1"/>
    <col min="1292" max="1293" width="8.85546875" style="88" customWidth="1"/>
    <col min="1294" max="1294" width="9.42578125" style="88" customWidth="1"/>
    <col min="1295" max="1295" width="13.140625" style="88" customWidth="1"/>
    <col min="1296" max="1297" width="3.28515625" style="88" customWidth="1"/>
    <col min="1298" max="1298" width="3.85546875" style="88" customWidth="1"/>
    <col min="1299" max="1300" width="3.28515625" style="88" customWidth="1"/>
    <col min="1301" max="1301" width="18.28515625" style="88" customWidth="1"/>
    <col min="1302" max="1302" width="3.28515625" style="88" customWidth="1"/>
    <col min="1303" max="1303" width="8.42578125" style="88" customWidth="1"/>
    <col min="1304" max="1304" width="7.140625" style="88" customWidth="1"/>
    <col min="1305" max="1305" width="3.28515625" style="88" customWidth="1"/>
    <col min="1306" max="1306" width="5.140625" style="88" customWidth="1"/>
    <col min="1307" max="1308" width="3.28515625" style="88" customWidth="1"/>
    <col min="1309" max="1309" width="3.140625" style="88" customWidth="1"/>
    <col min="1310" max="1310" width="4.7109375" style="88" customWidth="1"/>
    <col min="1311" max="1312" width="3.28515625" style="88" customWidth="1"/>
    <col min="1313" max="1313" width="2.5703125" style="88" customWidth="1"/>
    <col min="1314" max="1314" width="8.140625" style="88" customWidth="1"/>
    <col min="1315" max="1315" width="9.42578125" style="88" customWidth="1"/>
    <col min="1316" max="1316" width="4.85546875" style="88" customWidth="1"/>
    <col min="1317" max="1317" width="18" style="88" customWidth="1"/>
    <col min="1318" max="1318" width="9.85546875" style="88" customWidth="1"/>
    <col min="1319" max="1320" width="3.28515625" style="88" customWidth="1"/>
    <col min="1321" max="1321" width="12.7109375" style="88" customWidth="1"/>
    <col min="1322" max="1322" width="3.28515625" style="88" customWidth="1"/>
    <col min="1323" max="1323" width="14" style="88" customWidth="1"/>
    <col min="1324" max="1331" width="3.28515625" style="88" customWidth="1"/>
    <col min="1332" max="1536" width="9.140625" style="88"/>
    <col min="1537" max="1537" width="2.42578125" style="88" customWidth="1"/>
    <col min="1538" max="1538" width="8.140625" style="88" customWidth="1"/>
    <col min="1539" max="1539" width="8" style="88" customWidth="1"/>
    <col min="1540" max="1540" width="3.28515625" style="88" customWidth="1"/>
    <col min="1541" max="1541" width="35.28515625" style="88" customWidth="1"/>
    <col min="1542" max="1545" width="0" style="88" hidden="1" customWidth="1"/>
    <col min="1546" max="1546" width="6.5703125" style="88" customWidth="1"/>
    <col min="1547" max="1547" width="6.85546875" style="88" customWidth="1"/>
    <col min="1548" max="1549" width="8.85546875" style="88" customWidth="1"/>
    <col min="1550" max="1550" width="9.42578125" style="88" customWidth="1"/>
    <col min="1551" max="1551" width="13.140625" style="88" customWidth="1"/>
    <col min="1552" max="1553" width="3.28515625" style="88" customWidth="1"/>
    <col min="1554" max="1554" width="3.85546875" style="88" customWidth="1"/>
    <col min="1555" max="1556" width="3.28515625" style="88" customWidth="1"/>
    <col min="1557" max="1557" width="18.28515625" style="88" customWidth="1"/>
    <col min="1558" max="1558" width="3.28515625" style="88" customWidth="1"/>
    <col min="1559" max="1559" width="8.42578125" style="88" customWidth="1"/>
    <col min="1560" max="1560" width="7.140625" style="88" customWidth="1"/>
    <col min="1561" max="1561" width="3.28515625" style="88" customWidth="1"/>
    <col min="1562" max="1562" width="5.140625" style="88" customWidth="1"/>
    <col min="1563" max="1564" width="3.28515625" style="88" customWidth="1"/>
    <col min="1565" max="1565" width="3.140625" style="88" customWidth="1"/>
    <col min="1566" max="1566" width="4.7109375" style="88" customWidth="1"/>
    <col min="1567" max="1568" width="3.28515625" style="88" customWidth="1"/>
    <col min="1569" max="1569" width="2.5703125" style="88" customWidth="1"/>
    <col min="1570" max="1570" width="8.140625" style="88" customWidth="1"/>
    <col min="1571" max="1571" width="9.42578125" style="88" customWidth="1"/>
    <col min="1572" max="1572" width="4.85546875" style="88" customWidth="1"/>
    <col min="1573" max="1573" width="18" style="88" customWidth="1"/>
    <col min="1574" max="1574" width="9.85546875" style="88" customWidth="1"/>
    <col min="1575" max="1576" width="3.28515625" style="88" customWidth="1"/>
    <col min="1577" max="1577" width="12.7109375" style="88" customWidth="1"/>
    <col min="1578" max="1578" width="3.28515625" style="88" customWidth="1"/>
    <col min="1579" max="1579" width="14" style="88" customWidth="1"/>
    <col min="1580" max="1587" width="3.28515625" style="88" customWidth="1"/>
    <col min="1588" max="1792" width="9.140625" style="88"/>
    <col min="1793" max="1793" width="2.42578125" style="88" customWidth="1"/>
    <col min="1794" max="1794" width="8.140625" style="88" customWidth="1"/>
    <col min="1795" max="1795" width="8" style="88" customWidth="1"/>
    <col min="1796" max="1796" width="3.28515625" style="88" customWidth="1"/>
    <col min="1797" max="1797" width="35.28515625" style="88" customWidth="1"/>
    <col min="1798" max="1801" width="0" style="88" hidden="1" customWidth="1"/>
    <col min="1802" max="1802" width="6.5703125" style="88" customWidth="1"/>
    <col min="1803" max="1803" width="6.85546875" style="88" customWidth="1"/>
    <col min="1804" max="1805" width="8.85546875" style="88" customWidth="1"/>
    <col min="1806" max="1806" width="9.42578125" style="88" customWidth="1"/>
    <col min="1807" max="1807" width="13.140625" style="88" customWidth="1"/>
    <col min="1808" max="1809" width="3.28515625" style="88" customWidth="1"/>
    <col min="1810" max="1810" width="3.85546875" style="88" customWidth="1"/>
    <col min="1811" max="1812" width="3.28515625" style="88" customWidth="1"/>
    <col min="1813" max="1813" width="18.28515625" style="88" customWidth="1"/>
    <col min="1814" max="1814" width="3.28515625" style="88" customWidth="1"/>
    <col min="1815" max="1815" width="8.42578125" style="88" customWidth="1"/>
    <col min="1816" max="1816" width="7.140625" style="88" customWidth="1"/>
    <col min="1817" max="1817" width="3.28515625" style="88" customWidth="1"/>
    <col min="1818" max="1818" width="5.140625" style="88" customWidth="1"/>
    <col min="1819" max="1820" width="3.28515625" style="88" customWidth="1"/>
    <col min="1821" max="1821" width="3.140625" style="88" customWidth="1"/>
    <col min="1822" max="1822" width="4.7109375" style="88" customWidth="1"/>
    <col min="1823" max="1824" width="3.28515625" style="88" customWidth="1"/>
    <col min="1825" max="1825" width="2.5703125" style="88" customWidth="1"/>
    <col min="1826" max="1826" width="8.140625" style="88" customWidth="1"/>
    <col min="1827" max="1827" width="9.42578125" style="88" customWidth="1"/>
    <col min="1828" max="1828" width="4.85546875" style="88" customWidth="1"/>
    <col min="1829" max="1829" width="18" style="88" customWidth="1"/>
    <col min="1830" max="1830" width="9.85546875" style="88" customWidth="1"/>
    <col min="1831" max="1832" width="3.28515625" style="88" customWidth="1"/>
    <col min="1833" max="1833" width="12.7109375" style="88" customWidth="1"/>
    <col min="1834" max="1834" width="3.28515625" style="88" customWidth="1"/>
    <col min="1835" max="1835" width="14" style="88" customWidth="1"/>
    <col min="1836" max="1843" width="3.28515625" style="88" customWidth="1"/>
    <col min="1844" max="2048" width="9.140625" style="88"/>
    <col min="2049" max="2049" width="2.42578125" style="88" customWidth="1"/>
    <col min="2050" max="2050" width="8.140625" style="88" customWidth="1"/>
    <col min="2051" max="2051" width="8" style="88" customWidth="1"/>
    <col min="2052" max="2052" width="3.28515625" style="88" customWidth="1"/>
    <col min="2053" max="2053" width="35.28515625" style="88" customWidth="1"/>
    <col min="2054" max="2057" width="0" style="88" hidden="1" customWidth="1"/>
    <col min="2058" max="2058" width="6.5703125" style="88" customWidth="1"/>
    <col min="2059" max="2059" width="6.85546875" style="88" customWidth="1"/>
    <col min="2060" max="2061" width="8.85546875" style="88" customWidth="1"/>
    <col min="2062" max="2062" width="9.42578125" style="88" customWidth="1"/>
    <col min="2063" max="2063" width="13.140625" style="88" customWidth="1"/>
    <col min="2064" max="2065" width="3.28515625" style="88" customWidth="1"/>
    <col min="2066" max="2066" width="3.85546875" style="88" customWidth="1"/>
    <col min="2067" max="2068" width="3.28515625" style="88" customWidth="1"/>
    <col min="2069" max="2069" width="18.28515625" style="88" customWidth="1"/>
    <col min="2070" max="2070" width="3.28515625" style="88" customWidth="1"/>
    <col min="2071" max="2071" width="8.42578125" style="88" customWidth="1"/>
    <col min="2072" max="2072" width="7.140625" style="88" customWidth="1"/>
    <col min="2073" max="2073" width="3.28515625" style="88" customWidth="1"/>
    <col min="2074" max="2074" width="5.140625" style="88" customWidth="1"/>
    <col min="2075" max="2076" width="3.28515625" style="88" customWidth="1"/>
    <col min="2077" max="2077" width="3.140625" style="88" customWidth="1"/>
    <col min="2078" max="2078" width="4.7109375" style="88" customWidth="1"/>
    <col min="2079" max="2080" width="3.28515625" style="88" customWidth="1"/>
    <col min="2081" max="2081" width="2.5703125" style="88" customWidth="1"/>
    <col min="2082" max="2082" width="8.140625" style="88" customWidth="1"/>
    <col min="2083" max="2083" width="9.42578125" style="88" customWidth="1"/>
    <col min="2084" max="2084" width="4.85546875" style="88" customWidth="1"/>
    <col min="2085" max="2085" width="18" style="88" customWidth="1"/>
    <col min="2086" max="2086" width="9.85546875" style="88" customWidth="1"/>
    <col min="2087" max="2088" width="3.28515625" style="88" customWidth="1"/>
    <col min="2089" max="2089" width="12.7109375" style="88" customWidth="1"/>
    <col min="2090" max="2090" width="3.28515625" style="88" customWidth="1"/>
    <col min="2091" max="2091" width="14" style="88" customWidth="1"/>
    <col min="2092" max="2099" width="3.28515625" style="88" customWidth="1"/>
    <col min="2100" max="2304" width="9.140625" style="88"/>
    <col min="2305" max="2305" width="2.42578125" style="88" customWidth="1"/>
    <col min="2306" max="2306" width="8.140625" style="88" customWidth="1"/>
    <col min="2307" max="2307" width="8" style="88" customWidth="1"/>
    <col min="2308" max="2308" width="3.28515625" style="88" customWidth="1"/>
    <col min="2309" max="2309" width="35.28515625" style="88" customWidth="1"/>
    <col min="2310" max="2313" width="0" style="88" hidden="1" customWidth="1"/>
    <col min="2314" max="2314" width="6.5703125" style="88" customWidth="1"/>
    <col min="2315" max="2315" width="6.85546875" style="88" customWidth="1"/>
    <col min="2316" max="2317" width="8.85546875" style="88" customWidth="1"/>
    <col min="2318" max="2318" width="9.42578125" style="88" customWidth="1"/>
    <col min="2319" max="2319" width="13.140625" style="88" customWidth="1"/>
    <col min="2320" max="2321" width="3.28515625" style="88" customWidth="1"/>
    <col min="2322" max="2322" width="3.85546875" style="88" customWidth="1"/>
    <col min="2323" max="2324" width="3.28515625" style="88" customWidth="1"/>
    <col min="2325" max="2325" width="18.28515625" style="88" customWidth="1"/>
    <col min="2326" max="2326" width="3.28515625" style="88" customWidth="1"/>
    <col min="2327" max="2327" width="8.42578125" style="88" customWidth="1"/>
    <col min="2328" max="2328" width="7.140625" style="88" customWidth="1"/>
    <col min="2329" max="2329" width="3.28515625" style="88" customWidth="1"/>
    <col min="2330" max="2330" width="5.140625" style="88" customWidth="1"/>
    <col min="2331" max="2332" width="3.28515625" style="88" customWidth="1"/>
    <col min="2333" max="2333" width="3.140625" style="88" customWidth="1"/>
    <col min="2334" max="2334" width="4.7109375" style="88" customWidth="1"/>
    <col min="2335" max="2336" width="3.28515625" style="88" customWidth="1"/>
    <col min="2337" max="2337" width="2.5703125" style="88" customWidth="1"/>
    <col min="2338" max="2338" width="8.140625" style="88" customWidth="1"/>
    <col min="2339" max="2339" width="9.42578125" style="88" customWidth="1"/>
    <col min="2340" max="2340" width="4.85546875" style="88" customWidth="1"/>
    <col min="2341" max="2341" width="18" style="88" customWidth="1"/>
    <col min="2342" max="2342" width="9.85546875" style="88" customWidth="1"/>
    <col min="2343" max="2344" width="3.28515625" style="88" customWidth="1"/>
    <col min="2345" max="2345" width="12.7109375" style="88" customWidth="1"/>
    <col min="2346" max="2346" width="3.28515625" style="88" customWidth="1"/>
    <col min="2347" max="2347" width="14" style="88" customWidth="1"/>
    <col min="2348" max="2355" width="3.28515625" style="88" customWidth="1"/>
    <col min="2356" max="2560" width="9.140625" style="88"/>
    <col min="2561" max="2561" width="2.42578125" style="88" customWidth="1"/>
    <col min="2562" max="2562" width="8.140625" style="88" customWidth="1"/>
    <col min="2563" max="2563" width="8" style="88" customWidth="1"/>
    <col min="2564" max="2564" width="3.28515625" style="88" customWidth="1"/>
    <col min="2565" max="2565" width="35.28515625" style="88" customWidth="1"/>
    <col min="2566" max="2569" width="0" style="88" hidden="1" customWidth="1"/>
    <col min="2570" max="2570" width="6.5703125" style="88" customWidth="1"/>
    <col min="2571" max="2571" width="6.85546875" style="88" customWidth="1"/>
    <col min="2572" max="2573" width="8.85546875" style="88" customWidth="1"/>
    <col min="2574" max="2574" width="9.42578125" style="88" customWidth="1"/>
    <col min="2575" max="2575" width="13.140625" style="88" customWidth="1"/>
    <col min="2576" max="2577" width="3.28515625" style="88" customWidth="1"/>
    <col min="2578" max="2578" width="3.85546875" style="88" customWidth="1"/>
    <col min="2579" max="2580" width="3.28515625" style="88" customWidth="1"/>
    <col min="2581" max="2581" width="18.28515625" style="88" customWidth="1"/>
    <col min="2582" max="2582" width="3.28515625" style="88" customWidth="1"/>
    <col min="2583" max="2583" width="8.42578125" style="88" customWidth="1"/>
    <col min="2584" max="2584" width="7.140625" style="88" customWidth="1"/>
    <col min="2585" max="2585" width="3.28515625" style="88" customWidth="1"/>
    <col min="2586" max="2586" width="5.140625" style="88" customWidth="1"/>
    <col min="2587" max="2588" width="3.28515625" style="88" customWidth="1"/>
    <col min="2589" max="2589" width="3.140625" style="88" customWidth="1"/>
    <col min="2590" max="2590" width="4.7109375" style="88" customWidth="1"/>
    <col min="2591" max="2592" width="3.28515625" style="88" customWidth="1"/>
    <col min="2593" max="2593" width="2.5703125" style="88" customWidth="1"/>
    <col min="2594" max="2594" width="8.140625" style="88" customWidth="1"/>
    <col min="2595" max="2595" width="9.42578125" style="88" customWidth="1"/>
    <col min="2596" max="2596" width="4.85546875" style="88" customWidth="1"/>
    <col min="2597" max="2597" width="18" style="88" customWidth="1"/>
    <col min="2598" max="2598" width="9.85546875" style="88" customWidth="1"/>
    <col min="2599" max="2600" width="3.28515625" style="88" customWidth="1"/>
    <col min="2601" max="2601" width="12.7109375" style="88" customWidth="1"/>
    <col min="2602" max="2602" width="3.28515625" style="88" customWidth="1"/>
    <col min="2603" max="2603" width="14" style="88" customWidth="1"/>
    <col min="2604" max="2611" width="3.28515625" style="88" customWidth="1"/>
    <col min="2612" max="2816" width="9.140625" style="88"/>
    <col min="2817" max="2817" width="2.42578125" style="88" customWidth="1"/>
    <col min="2818" max="2818" width="8.140625" style="88" customWidth="1"/>
    <col min="2819" max="2819" width="8" style="88" customWidth="1"/>
    <col min="2820" max="2820" width="3.28515625" style="88" customWidth="1"/>
    <col min="2821" max="2821" width="35.28515625" style="88" customWidth="1"/>
    <col min="2822" max="2825" width="0" style="88" hidden="1" customWidth="1"/>
    <col min="2826" max="2826" width="6.5703125" style="88" customWidth="1"/>
    <col min="2827" max="2827" width="6.85546875" style="88" customWidth="1"/>
    <col min="2828" max="2829" width="8.85546875" style="88" customWidth="1"/>
    <col min="2830" max="2830" width="9.42578125" style="88" customWidth="1"/>
    <col min="2831" max="2831" width="13.140625" style="88" customWidth="1"/>
    <col min="2832" max="2833" width="3.28515625" style="88" customWidth="1"/>
    <col min="2834" max="2834" width="3.85546875" style="88" customWidth="1"/>
    <col min="2835" max="2836" width="3.28515625" style="88" customWidth="1"/>
    <col min="2837" max="2837" width="18.28515625" style="88" customWidth="1"/>
    <col min="2838" max="2838" width="3.28515625" style="88" customWidth="1"/>
    <col min="2839" max="2839" width="8.42578125" style="88" customWidth="1"/>
    <col min="2840" max="2840" width="7.140625" style="88" customWidth="1"/>
    <col min="2841" max="2841" width="3.28515625" style="88" customWidth="1"/>
    <col min="2842" max="2842" width="5.140625" style="88" customWidth="1"/>
    <col min="2843" max="2844" width="3.28515625" style="88" customWidth="1"/>
    <col min="2845" max="2845" width="3.140625" style="88" customWidth="1"/>
    <col min="2846" max="2846" width="4.7109375" style="88" customWidth="1"/>
    <col min="2847" max="2848" width="3.28515625" style="88" customWidth="1"/>
    <col min="2849" max="2849" width="2.5703125" style="88" customWidth="1"/>
    <col min="2850" max="2850" width="8.140625" style="88" customWidth="1"/>
    <col min="2851" max="2851" width="9.42578125" style="88" customWidth="1"/>
    <col min="2852" max="2852" width="4.85546875" style="88" customWidth="1"/>
    <col min="2853" max="2853" width="18" style="88" customWidth="1"/>
    <col min="2854" max="2854" width="9.85546875" style="88" customWidth="1"/>
    <col min="2855" max="2856" width="3.28515625" style="88" customWidth="1"/>
    <col min="2857" max="2857" width="12.7109375" style="88" customWidth="1"/>
    <col min="2858" max="2858" width="3.28515625" style="88" customWidth="1"/>
    <col min="2859" max="2859" width="14" style="88" customWidth="1"/>
    <col min="2860" max="2867" width="3.28515625" style="88" customWidth="1"/>
    <col min="2868" max="3072" width="9.140625" style="88"/>
    <col min="3073" max="3073" width="2.42578125" style="88" customWidth="1"/>
    <col min="3074" max="3074" width="8.140625" style="88" customWidth="1"/>
    <col min="3075" max="3075" width="8" style="88" customWidth="1"/>
    <col min="3076" max="3076" width="3.28515625" style="88" customWidth="1"/>
    <col min="3077" max="3077" width="35.28515625" style="88" customWidth="1"/>
    <col min="3078" max="3081" width="0" style="88" hidden="1" customWidth="1"/>
    <col min="3082" max="3082" width="6.5703125" style="88" customWidth="1"/>
    <col min="3083" max="3083" width="6.85546875" style="88" customWidth="1"/>
    <col min="3084" max="3085" width="8.85546875" style="88" customWidth="1"/>
    <col min="3086" max="3086" width="9.42578125" style="88" customWidth="1"/>
    <col min="3087" max="3087" width="13.140625" style="88" customWidth="1"/>
    <col min="3088" max="3089" width="3.28515625" style="88" customWidth="1"/>
    <col min="3090" max="3090" width="3.85546875" style="88" customWidth="1"/>
    <col min="3091" max="3092" width="3.28515625" style="88" customWidth="1"/>
    <col min="3093" max="3093" width="18.28515625" style="88" customWidth="1"/>
    <col min="3094" max="3094" width="3.28515625" style="88" customWidth="1"/>
    <col min="3095" max="3095" width="8.42578125" style="88" customWidth="1"/>
    <col min="3096" max="3096" width="7.140625" style="88" customWidth="1"/>
    <col min="3097" max="3097" width="3.28515625" style="88" customWidth="1"/>
    <col min="3098" max="3098" width="5.140625" style="88" customWidth="1"/>
    <col min="3099" max="3100" width="3.28515625" style="88" customWidth="1"/>
    <col min="3101" max="3101" width="3.140625" style="88" customWidth="1"/>
    <col min="3102" max="3102" width="4.7109375" style="88" customWidth="1"/>
    <col min="3103" max="3104" width="3.28515625" style="88" customWidth="1"/>
    <col min="3105" max="3105" width="2.5703125" style="88" customWidth="1"/>
    <col min="3106" max="3106" width="8.140625" style="88" customWidth="1"/>
    <col min="3107" max="3107" width="9.42578125" style="88" customWidth="1"/>
    <col min="3108" max="3108" width="4.85546875" style="88" customWidth="1"/>
    <col min="3109" max="3109" width="18" style="88" customWidth="1"/>
    <col min="3110" max="3110" width="9.85546875" style="88" customWidth="1"/>
    <col min="3111" max="3112" width="3.28515625" style="88" customWidth="1"/>
    <col min="3113" max="3113" width="12.7109375" style="88" customWidth="1"/>
    <col min="3114" max="3114" width="3.28515625" style="88" customWidth="1"/>
    <col min="3115" max="3115" width="14" style="88" customWidth="1"/>
    <col min="3116" max="3123" width="3.28515625" style="88" customWidth="1"/>
    <col min="3124" max="3328" width="9.140625" style="88"/>
    <col min="3329" max="3329" width="2.42578125" style="88" customWidth="1"/>
    <col min="3330" max="3330" width="8.140625" style="88" customWidth="1"/>
    <col min="3331" max="3331" width="8" style="88" customWidth="1"/>
    <col min="3332" max="3332" width="3.28515625" style="88" customWidth="1"/>
    <col min="3333" max="3333" width="35.28515625" style="88" customWidth="1"/>
    <col min="3334" max="3337" width="0" style="88" hidden="1" customWidth="1"/>
    <col min="3338" max="3338" width="6.5703125" style="88" customWidth="1"/>
    <col min="3339" max="3339" width="6.85546875" style="88" customWidth="1"/>
    <col min="3340" max="3341" width="8.85546875" style="88" customWidth="1"/>
    <col min="3342" max="3342" width="9.42578125" style="88" customWidth="1"/>
    <col min="3343" max="3343" width="13.140625" style="88" customWidth="1"/>
    <col min="3344" max="3345" width="3.28515625" style="88" customWidth="1"/>
    <col min="3346" max="3346" width="3.85546875" style="88" customWidth="1"/>
    <col min="3347" max="3348" width="3.28515625" style="88" customWidth="1"/>
    <col min="3349" max="3349" width="18.28515625" style="88" customWidth="1"/>
    <col min="3350" max="3350" width="3.28515625" style="88" customWidth="1"/>
    <col min="3351" max="3351" width="8.42578125" style="88" customWidth="1"/>
    <col min="3352" max="3352" width="7.140625" style="88" customWidth="1"/>
    <col min="3353" max="3353" width="3.28515625" style="88" customWidth="1"/>
    <col min="3354" max="3354" width="5.140625" style="88" customWidth="1"/>
    <col min="3355" max="3356" width="3.28515625" style="88" customWidth="1"/>
    <col min="3357" max="3357" width="3.140625" style="88" customWidth="1"/>
    <col min="3358" max="3358" width="4.7109375" style="88" customWidth="1"/>
    <col min="3359" max="3360" width="3.28515625" style="88" customWidth="1"/>
    <col min="3361" max="3361" width="2.5703125" style="88" customWidth="1"/>
    <col min="3362" max="3362" width="8.140625" style="88" customWidth="1"/>
    <col min="3363" max="3363" width="9.42578125" style="88" customWidth="1"/>
    <col min="3364" max="3364" width="4.85546875" style="88" customWidth="1"/>
    <col min="3365" max="3365" width="18" style="88" customWidth="1"/>
    <col min="3366" max="3366" width="9.85546875" style="88" customWidth="1"/>
    <col min="3367" max="3368" width="3.28515625" style="88" customWidth="1"/>
    <col min="3369" max="3369" width="12.7109375" style="88" customWidth="1"/>
    <col min="3370" max="3370" width="3.28515625" style="88" customWidth="1"/>
    <col min="3371" max="3371" width="14" style="88" customWidth="1"/>
    <col min="3372" max="3379" width="3.28515625" style="88" customWidth="1"/>
    <col min="3380" max="3584" width="9.140625" style="88"/>
    <col min="3585" max="3585" width="2.42578125" style="88" customWidth="1"/>
    <col min="3586" max="3586" width="8.140625" style="88" customWidth="1"/>
    <col min="3587" max="3587" width="8" style="88" customWidth="1"/>
    <col min="3588" max="3588" width="3.28515625" style="88" customWidth="1"/>
    <col min="3589" max="3589" width="35.28515625" style="88" customWidth="1"/>
    <col min="3590" max="3593" width="0" style="88" hidden="1" customWidth="1"/>
    <col min="3594" max="3594" width="6.5703125" style="88" customWidth="1"/>
    <col min="3595" max="3595" width="6.85546875" style="88" customWidth="1"/>
    <col min="3596" max="3597" width="8.85546875" style="88" customWidth="1"/>
    <col min="3598" max="3598" width="9.42578125" style="88" customWidth="1"/>
    <col min="3599" max="3599" width="13.140625" style="88" customWidth="1"/>
    <col min="3600" max="3601" width="3.28515625" style="88" customWidth="1"/>
    <col min="3602" max="3602" width="3.85546875" style="88" customWidth="1"/>
    <col min="3603" max="3604" width="3.28515625" style="88" customWidth="1"/>
    <col min="3605" max="3605" width="18.28515625" style="88" customWidth="1"/>
    <col min="3606" max="3606" width="3.28515625" style="88" customWidth="1"/>
    <col min="3607" max="3607" width="8.42578125" style="88" customWidth="1"/>
    <col min="3608" max="3608" width="7.140625" style="88" customWidth="1"/>
    <col min="3609" max="3609" width="3.28515625" style="88" customWidth="1"/>
    <col min="3610" max="3610" width="5.140625" style="88" customWidth="1"/>
    <col min="3611" max="3612" width="3.28515625" style="88" customWidth="1"/>
    <col min="3613" max="3613" width="3.140625" style="88" customWidth="1"/>
    <col min="3614" max="3614" width="4.7109375" style="88" customWidth="1"/>
    <col min="3615" max="3616" width="3.28515625" style="88" customWidth="1"/>
    <col min="3617" max="3617" width="2.5703125" style="88" customWidth="1"/>
    <col min="3618" max="3618" width="8.140625" style="88" customWidth="1"/>
    <col min="3619" max="3619" width="9.42578125" style="88" customWidth="1"/>
    <col min="3620" max="3620" width="4.85546875" style="88" customWidth="1"/>
    <col min="3621" max="3621" width="18" style="88" customWidth="1"/>
    <col min="3622" max="3622" width="9.85546875" style="88" customWidth="1"/>
    <col min="3623" max="3624" width="3.28515625" style="88" customWidth="1"/>
    <col min="3625" max="3625" width="12.7109375" style="88" customWidth="1"/>
    <col min="3626" max="3626" width="3.28515625" style="88" customWidth="1"/>
    <col min="3627" max="3627" width="14" style="88" customWidth="1"/>
    <col min="3628" max="3635" width="3.28515625" style="88" customWidth="1"/>
    <col min="3636" max="3840" width="9.140625" style="88"/>
    <col min="3841" max="3841" width="2.42578125" style="88" customWidth="1"/>
    <col min="3842" max="3842" width="8.140625" style="88" customWidth="1"/>
    <col min="3843" max="3843" width="8" style="88" customWidth="1"/>
    <col min="3844" max="3844" width="3.28515625" style="88" customWidth="1"/>
    <col min="3845" max="3845" width="35.28515625" style="88" customWidth="1"/>
    <col min="3846" max="3849" width="0" style="88" hidden="1" customWidth="1"/>
    <col min="3850" max="3850" width="6.5703125" style="88" customWidth="1"/>
    <col min="3851" max="3851" width="6.85546875" style="88" customWidth="1"/>
    <col min="3852" max="3853" width="8.85546875" style="88" customWidth="1"/>
    <col min="3854" max="3854" width="9.42578125" style="88" customWidth="1"/>
    <col min="3855" max="3855" width="13.140625" style="88" customWidth="1"/>
    <col min="3856" max="3857" width="3.28515625" style="88" customWidth="1"/>
    <col min="3858" max="3858" width="3.85546875" style="88" customWidth="1"/>
    <col min="3859" max="3860" width="3.28515625" style="88" customWidth="1"/>
    <col min="3861" max="3861" width="18.28515625" style="88" customWidth="1"/>
    <col min="3862" max="3862" width="3.28515625" style="88" customWidth="1"/>
    <col min="3863" max="3863" width="8.42578125" style="88" customWidth="1"/>
    <col min="3864" max="3864" width="7.140625" style="88" customWidth="1"/>
    <col min="3865" max="3865" width="3.28515625" style="88" customWidth="1"/>
    <col min="3866" max="3866" width="5.140625" style="88" customWidth="1"/>
    <col min="3867" max="3868" width="3.28515625" style="88" customWidth="1"/>
    <col min="3869" max="3869" width="3.140625" style="88" customWidth="1"/>
    <col min="3870" max="3870" width="4.7109375" style="88" customWidth="1"/>
    <col min="3871" max="3872" width="3.28515625" style="88" customWidth="1"/>
    <col min="3873" max="3873" width="2.5703125" style="88" customWidth="1"/>
    <col min="3874" max="3874" width="8.140625" style="88" customWidth="1"/>
    <col min="3875" max="3875" width="9.42578125" style="88" customWidth="1"/>
    <col min="3876" max="3876" width="4.85546875" style="88" customWidth="1"/>
    <col min="3877" max="3877" width="18" style="88" customWidth="1"/>
    <col min="3878" max="3878" width="9.85546875" style="88" customWidth="1"/>
    <col min="3879" max="3880" width="3.28515625" style="88" customWidth="1"/>
    <col min="3881" max="3881" width="12.7109375" style="88" customWidth="1"/>
    <col min="3882" max="3882" width="3.28515625" style="88" customWidth="1"/>
    <col min="3883" max="3883" width="14" style="88" customWidth="1"/>
    <col min="3884" max="3891" width="3.28515625" style="88" customWidth="1"/>
    <col min="3892" max="4096" width="9.140625" style="88"/>
    <col min="4097" max="4097" width="2.42578125" style="88" customWidth="1"/>
    <col min="4098" max="4098" width="8.140625" style="88" customWidth="1"/>
    <col min="4099" max="4099" width="8" style="88" customWidth="1"/>
    <col min="4100" max="4100" width="3.28515625" style="88" customWidth="1"/>
    <col min="4101" max="4101" width="35.28515625" style="88" customWidth="1"/>
    <col min="4102" max="4105" width="0" style="88" hidden="1" customWidth="1"/>
    <col min="4106" max="4106" width="6.5703125" style="88" customWidth="1"/>
    <col min="4107" max="4107" width="6.85546875" style="88" customWidth="1"/>
    <col min="4108" max="4109" width="8.85546875" style="88" customWidth="1"/>
    <col min="4110" max="4110" width="9.42578125" style="88" customWidth="1"/>
    <col min="4111" max="4111" width="13.140625" style="88" customWidth="1"/>
    <col min="4112" max="4113" width="3.28515625" style="88" customWidth="1"/>
    <col min="4114" max="4114" width="3.85546875" style="88" customWidth="1"/>
    <col min="4115" max="4116" width="3.28515625" style="88" customWidth="1"/>
    <col min="4117" max="4117" width="18.28515625" style="88" customWidth="1"/>
    <col min="4118" max="4118" width="3.28515625" style="88" customWidth="1"/>
    <col min="4119" max="4119" width="8.42578125" style="88" customWidth="1"/>
    <col min="4120" max="4120" width="7.140625" style="88" customWidth="1"/>
    <col min="4121" max="4121" width="3.28515625" style="88" customWidth="1"/>
    <col min="4122" max="4122" width="5.140625" style="88" customWidth="1"/>
    <col min="4123" max="4124" width="3.28515625" style="88" customWidth="1"/>
    <col min="4125" max="4125" width="3.140625" style="88" customWidth="1"/>
    <col min="4126" max="4126" width="4.7109375" style="88" customWidth="1"/>
    <col min="4127" max="4128" width="3.28515625" style="88" customWidth="1"/>
    <col min="4129" max="4129" width="2.5703125" style="88" customWidth="1"/>
    <col min="4130" max="4130" width="8.140625" style="88" customWidth="1"/>
    <col min="4131" max="4131" width="9.42578125" style="88" customWidth="1"/>
    <col min="4132" max="4132" width="4.85546875" style="88" customWidth="1"/>
    <col min="4133" max="4133" width="18" style="88" customWidth="1"/>
    <col min="4134" max="4134" width="9.85546875" style="88" customWidth="1"/>
    <col min="4135" max="4136" width="3.28515625" style="88" customWidth="1"/>
    <col min="4137" max="4137" width="12.7109375" style="88" customWidth="1"/>
    <col min="4138" max="4138" width="3.28515625" style="88" customWidth="1"/>
    <col min="4139" max="4139" width="14" style="88" customWidth="1"/>
    <col min="4140" max="4147" width="3.28515625" style="88" customWidth="1"/>
    <col min="4148" max="4352" width="9.140625" style="88"/>
    <col min="4353" max="4353" width="2.42578125" style="88" customWidth="1"/>
    <col min="4354" max="4354" width="8.140625" style="88" customWidth="1"/>
    <col min="4355" max="4355" width="8" style="88" customWidth="1"/>
    <col min="4356" max="4356" width="3.28515625" style="88" customWidth="1"/>
    <col min="4357" max="4357" width="35.28515625" style="88" customWidth="1"/>
    <col min="4358" max="4361" width="0" style="88" hidden="1" customWidth="1"/>
    <col min="4362" max="4362" width="6.5703125" style="88" customWidth="1"/>
    <col min="4363" max="4363" width="6.85546875" style="88" customWidth="1"/>
    <col min="4364" max="4365" width="8.85546875" style="88" customWidth="1"/>
    <col min="4366" max="4366" width="9.42578125" style="88" customWidth="1"/>
    <col min="4367" max="4367" width="13.140625" style="88" customWidth="1"/>
    <col min="4368" max="4369" width="3.28515625" style="88" customWidth="1"/>
    <col min="4370" max="4370" width="3.85546875" style="88" customWidth="1"/>
    <col min="4371" max="4372" width="3.28515625" style="88" customWidth="1"/>
    <col min="4373" max="4373" width="18.28515625" style="88" customWidth="1"/>
    <col min="4374" max="4374" width="3.28515625" style="88" customWidth="1"/>
    <col min="4375" max="4375" width="8.42578125" style="88" customWidth="1"/>
    <col min="4376" max="4376" width="7.140625" style="88" customWidth="1"/>
    <col min="4377" max="4377" width="3.28515625" style="88" customWidth="1"/>
    <col min="4378" max="4378" width="5.140625" style="88" customWidth="1"/>
    <col min="4379" max="4380" width="3.28515625" style="88" customWidth="1"/>
    <col min="4381" max="4381" width="3.140625" style="88" customWidth="1"/>
    <col min="4382" max="4382" width="4.7109375" style="88" customWidth="1"/>
    <col min="4383" max="4384" width="3.28515625" style="88" customWidth="1"/>
    <col min="4385" max="4385" width="2.5703125" style="88" customWidth="1"/>
    <col min="4386" max="4386" width="8.140625" style="88" customWidth="1"/>
    <col min="4387" max="4387" width="9.42578125" style="88" customWidth="1"/>
    <col min="4388" max="4388" width="4.85546875" style="88" customWidth="1"/>
    <col min="4389" max="4389" width="18" style="88" customWidth="1"/>
    <col min="4390" max="4390" width="9.85546875" style="88" customWidth="1"/>
    <col min="4391" max="4392" width="3.28515625" style="88" customWidth="1"/>
    <col min="4393" max="4393" width="12.7109375" style="88" customWidth="1"/>
    <col min="4394" max="4394" width="3.28515625" style="88" customWidth="1"/>
    <col min="4395" max="4395" width="14" style="88" customWidth="1"/>
    <col min="4396" max="4403" width="3.28515625" style="88" customWidth="1"/>
    <col min="4404" max="4608" width="9.140625" style="88"/>
    <col min="4609" max="4609" width="2.42578125" style="88" customWidth="1"/>
    <col min="4610" max="4610" width="8.140625" style="88" customWidth="1"/>
    <col min="4611" max="4611" width="8" style="88" customWidth="1"/>
    <col min="4612" max="4612" width="3.28515625" style="88" customWidth="1"/>
    <col min="4613" max="4613" width="35.28515625" style="88" customWidth="1"/>
    <col min="4614" max="4617" width="0" style="88" hidden="1" customWidth="1"/>
    <col min="4618" max="4618" width="6.5703125" style="88" customWidth="1"/>
    <col min="4619" max="4619" width="6.85546875" style="88" customWidth="1"/>
    <col min="4620" max="4621" width="8.85546875" style="88" customWidth="1"/>
    <col min="4622" max="4622" width="9.42578125" style="88" customWidth="1"/>
    <col min="4623" max="4623" width="13.140625" style="88" customWidth="1"/>
    <col min="4624" max="4625" width="3.28515625" style="88" customWidth="1"/>
    <col min="4626" max="4626" width="3.85546875" style="88" customWidth="1"/>
    <col min="4627" max="4628" width="3.28515625" style="88" customWidth="1"/>
    <col min="4629" max="4629" width="18.28515625" style="88" customWidth="1"/>
    <col min="4630" max="4630" width="3.28515625" style="88" customWidth="1"/>
    <col min="4631" max="4631" width="8.42578125" style="88" customWidth="1"/>
    <col min="4632" max="4632" width="7.140625" style="88" customWidth="1"/>
    <col min="4633" max="4633" width="3.28515625" style="88" customWidth="1"/>
    <col min="4634" max="4634" width="5.140625" style="88" customWidth="1"/>
    <col min="4635" max="4636" width="3.28515625" style="88" customWidth="1"/>
    <col min="4637" max="4637" width="3.140625" style="88" customWidth="1"/>
    <col min="4638" max="4638" width="4.7109375" style="88" customWidth="1"/>
    <col min="4639" max="4640" width="3.28515625" style="88" customWidth="1"/>
    <col min="4641" max="4641" width="2.5703125" style="88" customWidth="1"/>
    <col min="4642" max="4642" width="8.140625" style="88" customWidth="1"/>
    <col min="4643" max="4643" width="9.42578125" style="88" customWidth="1"/>
    <col min="4644" max="4644" width="4.85546875" style="88" customWidth="1"/>
    <col min="4645" max="4645" width="18" style="88" customWidth="1"/>
    <col min="4646" max="4646" width="9.85546875" style="88" customWidth="1"/>
    <col min="4647" max="4648" width="3.28515625" style="88" customWidth="1"/>
    <col min="4649" max="4649" width="12.7109375" style="88" customWidth="1"/>
    <col min="4650" max="4650" width="3.28515625" style="88" customWidth="1"/>
    <col min="4651" max="4651" width="14" style="88" customWidth="1"/>
    <col min="4652" max="4659" width="3.28515625" style="88" customWidth="1"/>
    <col min="4660" max="4864" width="9.140625" style="88"/>
    <col min="4865" max="4865" width="2.42578125" style="88" customWidth="1"/>
    <col min="4866" max="4866" width="8.140625" style="88" customWidth="1"/>
    <col min="4867" max="4867" width="8" style="88" customWidth="1"/>
    <col min="4868" max="4868" width="3.28515625" style="88" customWidth="1"/>
    <col min="4869" max="4869" width="35.28515625" style="88" customWidth="1"/>
    <col min="4870" max="4873" width="0" style="88" hidden="1" customWidth="1"/>
    <col min="4874" max="4874" width="6.5703125" style="88" customWidth="1"/>
    <col min="4875" max="4875" width="6.85546875" style="88" customWidth="1"/>
    <col min="4876" max="4877" width="8.85546875" style="88" customWidth="1"/>
    <col min="4878" max="4878" width="9.42578125" style="88" customWidth="1"/>
    <col min="4879" max="4879" width="13.140625" style="88" customWidth="1"/>
    <col min="4880" max="4881" width="3.28515625" style="88" customWidth="1"/>
    <col min="4882" max="4882" width="3.85546875" style="88" customWidth="1"/>
    <col min="4883" max="4884" width="3.28515625" style="88" customWidth="1"/>
    <col min="4885" max="4885" width="18.28515625" style="88" customWidth="1"/>
    <col min="4886" max="4886" width="3.28515625" style="88" customWidth="1"/>
    <col min="4887" max="4887" width="8.42578125" style="88" customWidth="1"/>
    <col min="4888" max="4888" width="7.140625" style="88" customWidth="1"/>
    <col min="4889" max="4889" width="3.28515625" style="88" customWidth="1"/>
    <col min="4890" max="4890" width="5.140625" style="88" customWidth="1"/>
    <col min="4891" max="4892" width="3.28515625" style="88" customWidth="1"/>
    <col min="4893" max="4893" width="3.140625" style="88" customWidth="1"/>
    <col min="4894" max="4894" width="4.7109375" style="88" customWidth="1"/>
    <col min="4895" max="4896" width="3.28515625" style="88" customWidth="1"/>
    <col min="4897" max="4897" width="2.5703125" style="88" customWidth="1"/>
    <col min="4898" max="4898" width="8.140625" style="88" customWidth="1"/>
    <col min="4899" max="4899" width="9.42578125" style="88" customWidth="1"/>
    <col min="4900" max="4900" width="4.85546875" style="88" customWidth="1"/>
    <col min="4901" max="4901" width="18" style="88" customWidth="1"/>
    <col min="4902" max="4902" width="9.85546875" style="88" customWidth="1"/>
    <col min="4903" max="4904" width="3.28515625" style="88" customWidth="1"/>
    <col min="4905" max="4905" width="12.7109375" style="88" customWidth="1"/>
    <col min="4906" max="4906" width="3.28515625" style="88" customWidth="1"/>
    <col min="4907" max="4907" width="14" style="88" customWidth="1"/>
    <col min="4908" max="4915" width="3.28515625" style="88" customWidth="1"/>
    <col min="4916" max="5120" width="9.140625" style="88"/>
    <col min="5121" max="5121" width="2.42578125" style="88" customWidth="1"/>
    <col min="5122" max="5122" width="8.140625" style="88" customWidth="1"/>
    <col min="5123" max="5123" width="8" style="88" customWidth="1"/>
    <col min="5124" max="5124" width="3.28515625" style="88" customWidth="1"/>
    <col min="5125" max="5125" width="35.28515625" style="88" customWidth="1"/>
    <col min="5126" max="5129" width="0" style="88" hidden="1" customWidth="1"/>
    <col min="5130" max="5130" width="6.5703125" style="88" customWidth="1"/>
    <col min="5131" max="5131" width="6.85546875" style="88" customWidth="1"/>
    <col min="5132" max="5133" width="8.85546875" style="88" customWidth="1"/>
    <col min="5134" max="5134" width="9.42578125" style="88" customWidth="1"/>
    <col min="5135" max="5135" width="13.140625" style="88" customWidth="1"/>
    <col min="5136" max="5137" width="3.28515625" style="88" customWidth="1"/>
    <col min="5138" max="5138" width="3.85546875" style="88" customWidth="1"/>
    <col min="5139" max="5140" width="3.28515625" style="88" customWidth="1"/>
    <col min="5141" max="5141" width="18.28515625" style="88" customWidth="1"/>
    <col min="5142" max="5142" width="3.28515625" style="88" customWidth="1"/>
    <col min="5143" max="5143" width="8.42578125" style="88" customWidth="1"/>
    <col min="5144" max="5144" width="7.140625" style="88" customWidth="1"/>
    <col min="5145" max="5145" width="3.28515625" style="88" customWidth="1"/>
    <col min="5146" max="5146" width="5.140625" style="88" customWidth="1"/>
    <col min="5147" max="5148" width="3.28515625" style="88" customWidth="1"/>
    <col min="5149" max="5149" width="3.140625" style="88" customWidth="1"/>
    <col min="5150" max="5150" width="4.7109375" style="88" customWidth="1"/>
    <col min="5151" max="5152" width="3.28515625" style="88" customWidth="1"/>
    <col min="5153" max="5153" width="2.5703125" style="88" customWidth="1"/>
    <col min="5154" max="5154" width="8.140625" style="88" customWidth="1"/>
    <col min="5155" max="5155" width="9.42578125" style="88" customWidth="1"/>
    <col min="5156" max="5156" width="4.85546875" style="88" customWidth="1"/>
    <col min="5157" max="5157" width="18" style="88" customWidth="1"/>
    <col min="5158" max="5158" width="9.85546875" style="88" customWidth="1"/>
    <col min="5159" max="5160" width="3.28515625" style="88" customWidth="1"/>
    <col min="5161" max="5161" width="12.7109375" style="88" customWidth="1"/>
    <col min="5162" max="5162" width="3.28515625" style="88" customWidth="1"/>
    <col min="5163" max="5163" width="14" style="88" customWidth="1"/>
    <col min="5164" max="5171" width="3.28515625" style="88" customWidth="1"/>
    <col min="5172" max="5376" width="9.140625" style="88"/>
    <col min="5377" max="5377" width="2.42578125" style="88" customWidth="1"/>
    <col min="5378" max="5378" width="8.140625" style="88" customWidth="1"/>
    <col min="5379" max="5379" width="8" style="88" customWidth="1"/>
    <col min="5380" max="5380" width="3.28515625" style="88" customWidth="1"/>
    <col min="5381" max="5381" width="35.28515625" style="88" customWidth="1"/>
    <col min="5382" max="5385" width="0" style="88" hidden="1" customWidth="1"/>
    <col min="5386" max="5386" width="6.5703125" style="88" customWidth="1"/>
    <col min="5387" max="5387" width="6.85546875" style="88" customWidth="1"/>
    <col min="5388" max="5389" width="8.85546875" style="88" customWidth="1"/>
    <col min="5390" max="5390" width="9.42578125" style="88" customWidth="1"/>
    <col min="5391" max="5391" width="13.140625" style="88" customWidth="1"/>
    <col min="5392" max="5393" width="3.28515625" style="88" customWidth="1"/>
    <col min="5394" max="5394" width="3.85546875" style="88" customWidth="1"/>
    <col min="5395" max="5396" width="3.28515625" style="88" customWidth="1"/>
    <col min="5397" max="5397" width="18.28515625" style="88" customWidth="1"/>
    <col min="5398" max="5398" width="3.28515625" style="88" customWidth="1"/>
    <col min="5399" max="5399" width="8.42578125" style="88" customWidth="1"/>
    <col min="5400" max="5400" width="7.140625" style="88" customWidth="1"/>
    <col min="5401" max="5401" width="3.28515625" style="88" customWidth="1"/>
    <col min="5402" max="5402" width="5.140625" style="88" customWidth="1"/>
    <col min="5403" max="5404" width="3.28515625" style="88" customWidth="1"/>
    <col min="5405" max="5405" width="3.140625" style="88" customWidth="1"/>
    <col min="5406" max="5406" width="4.7109375" style="88" customWidth="1"/>
    <col min="5407" max="5408" width="3.28515625" style="88" customWidth="1"/>
    <col min="5409" max="5409" width="2.5703125" style="88" customWidth="1"/>
    <col min="5410" max="5410" width="8.140625" style="88" customWidth="1"/>
    <col min="5411" max="5411" width="9.42578125" style="88" customWidth="1"/>
    <col min="5412" max="5412" width="4.85546875" style="88" customWidth="1"/>
    <col min="5413" max="5413" width="18" style="88" customWidth="1"/>
    <col min="5414" max="5414" width="9.85546875" style="88" customWidth="1"/>
    <col min="5415" max="5416" width="3.28515625" style="88" customWidth="1"/>
    <col min="5417" max="5417" width="12.7109375" style="88" customWidth="1"/>
    <col min="5418" max="5418" width="3.28515625" style="88" customWidth="1"/>
    <col min="5419" max="5419" width="14" style="88" customWidth="1"/>
    <col min="5420" max="5427" width="3.28515625" style="88" customWidth="1"/>
    <col min="5428" max="5632" width="9.140625" style="88"/>
    <col min="5633" max="5633" width="2.42578125" style="88" customWidth="1"/>
    <col min="5634" max="5634" width="8.140625" style="88" customWidth="1"/>
    <col min="5635" max="5635" width="8" style="88" customWidth="1"/>
    <col min="5636" max="5636" width="3.28515625" style="88" customWidth="1"/>
    <col min="5637" max="5637" width="35.28515625" style="88" customWidth="1"/>
    <col min="5638" max="5641" width="0" style="88" hidden="1" customWidth="1"/>
    <col min="5642" max="5642" width="6.5703125" style="88" customWidth="1"/>
    <col min="5643" max="5643" width="6.85546875" style="88" customWidth="1"/>
    <col min="5644" max="5645" width="8.85546875" style="88" customWidth="1"/>
    <col min="5646" max="5646" width="9.42578125" style="88" customWidth="1"/>
    <col min="5647" max="5647" width="13.140625" style="88" customWidth="1"/>
    <col min="5648" max="5649" width="3.28515625" style="88" customWidth="1"/>
    <col min="5650" max="5650" width="3.85546875" style="88" customWidth="1"/>
    <col min="5651" max="5652" width="3.28515625" style="88" customWidth="1"/>
    <col min="5653" max="5653" width="18.28515625" style="88" customWidth="1"/>
    <col min="5654" max="5654" width="3.28515625" style="88" customWidth="1"/>
    <col min="5655" max="5655" width="8.42578125" style="88" customWidth="1"/>
    <col min="5656" max="5656" width="7.140625" style="88" customWidth="1"/>
    <col min="5657" max="5657" width="3.28515625" style="88" customWidth="1"/>
    <col min="5658" max="5658" width="5.140625" style="88" customWidth="1"/>
    <col min="5659" max="5660" width="3.28515625" style="88" customWidth="1"/>
    <col min="5661" max="5661" width="3.140625" style="88" customWidth="1"/>
    <col min="5662" max="5662" width="4.7109375" style="88" customWidth="1"/>
    <col min="5663" max="5664" width="3.28515625" style="88" customWidth="1"/>
    <col min="5665" max="5665" width="2.5703125" style="88" customWidth="1"/>
    <col min="5666" max="5666" width="8.140625" style="88" customWidth="1"/>
    <col min="5667" max="5667" width="9.42578125" style="88" customWidth="1"/>
    <col min="5668" max="5668" width="4.85546875" style="88" customWidth="1"/>
    <col min="5669" max="5669" width="18" style="88" customWidth="1"/>
    <col min="5670" max="5670" width="9.85546875" style="88" customWidth="1"/>
    <col min="5671" max="5672" width="3.28515625" style="88" customWidth="1"/>
    <col min="5673" max="5673" width="12.7109375" style="88" customWidth="1"/>
    <col min="5674" max="5674" width="3.28515625" style="88" customWidth="1"/>
    <col min="5675" max="5675" width="14" style="88" customWidth="1"/>
    <col min="5676" max="5683" width="3.28515625" style="88" customWidth="1"/>
    <col min="5684" max="5888" width="9.140625" style="88"/>
    <col min="5889" max="5889" width="2.42578125" style="88" customWidth="1"/>
    <col min="5890" max="5890" width="8.140625" style="88" customWidth="1"/>
    <col min="5891" max="5891" width="8" style="88" customWidth="1"/>
    <col min="5892" max="5892" width="3.28515625" style="88" customWidth="1"/>
    <col min="5893" max="5893" width="35.28515625" style="88" customWidth="1"/>
    <col min="5894" max="5897" width="0" style="88" hidden="1" customWidth="1"/>
    <col min="5898" max="5898" width="6.5703125" style="88" customWidth="1"/>
    <col min="5899" max="5899" width="6.85546875" style="88" customWidth="1"/>
    <col min="5900" max="5901" width="8.85546875" style="88" customWidth="1"/>
    <col min="5902" max="5902" width="9.42578125" style="88" customWidth="1"/>
    <col min="5903" max="5903" width="13.140625" style="88" customWidth="1"/>
    <col min="5904" max="5905" width="3.28515625" style="88" customWidth="1"/>
    <col min="5906" max="5906" width="3.85546875" style="88" customWidth="1"/>
    <col min="5907" max="5908" width="3.28515625" style="88" customWidth="1"/>
    <col min="5909" max="5909" width="18.28515625" style="88" customWidth="1"/>
    <col min="5910" max="5910" width="3.28515625" style="88" customWidth="1"/>
    <col min="5911" max="5911" width="8.42578125" style="88" customWidth="1"/>
    <col min="5912" max="5912" width="7.140625" style="88" customWidth="1"/>
    <col min="5913" max="5913" width="3.28515625" style="88" customWidth="1"/>
    <col min="5914" max="5914" width="5.140625" style="88" customWidth="1"/>
    <col min="5915" max="5916" width="3.28515625" style="88" customWidth="1"/>
    <col min="5917" max="5917" width="3.140625" style="88" customWidth="1"/>
    <col min="5918" max="5918" width="4.7109375" style="88" customWidth="1"/>
    <col min="5919" max="5920" width="3.28515625" style="88" customWidth="1"/>
    <col min="5921" max="5921" width="2.5703125" style="88" customWidth="1"/>
    <col min="5922" max="5922" width="8.140625" style="88" customWidth="1"/>
    <col min="5923" max="5923" width="9.42578125" style="88" customWidth="1"/>
    <col min="5924" max="5924" width="4.85546875" style="88" customWidth="1"/>
    <col min="5925" max="5925" width="18" style="88" customWidth="1"/>
    <col min="5926" max="5926" width="9.85546875" style="88" customWidth="1"/>
    <col min="5927" max="5928" width="3.28515625" style="88" customWidth="1"/>
    <col min="5929" max="5929" width="12.7109375" style="88" customWidth="1"/>
    <col min="5930" max="5930" width="3.28515625" style="88" customWidth="1"/>
    <col min="5931" max="5931" width="14" style="88" customWidth="1"/>
    <col min="5932" max="5939" width="3.28515625" style="88" customWidth="1"/>
    <col min="5940" max="6144" width="9.140625" style="88"/>
    <col min="6145" max="6145" width="2.42578125" style="88" customWidth="1"/>
    <col min="6146" max="6146" width="8.140625" style="88" customWidth="1"/>
    <col min="6147" max="6147" width="8" style="88" customWidth="1"/>
    <col min="6148" max="6148" width="3.28515625" style="88" customWidth="1"/>
    <col min="6149" max="6149" width="35.28515625" style="88" customWidth="1"/>
    <col min="6150" max="6153" width="0" style="88" hidden="1" customWidth="1"/>
    <col min="6154" max="6154" width="6.5703125" style="88" customWidth="1"/>
    <col min="6155" max="6155" width="6.85546875" style="88" customWidth="1"/>
    <col min="6156" max="6157" width="8.85546875" style="88" customWidth="1"/>
    <col min="6158" max="6158" width="9.42578125" style="88" customWidth="1"/>
    <col min="6159" max="6159" width="13.140625" style="88" customWidth="1"/>
    <col min="6160" max="6161" width="3.28515625" style="88" customWidth="1"/>
    <col min="6162" max="6162" width="3.85546875" style="88" customWidth="1"/>
    <col min="6163" max="6164" width="3.28515625" style="88" customWidth="1"/>
    <col min="6165" max="6165" width="18.28515625" style="88" customWidth="1"/>
    <col min="6166" max="6166" width="3.28515625" style="88" customWidth="1"/>
    <col min="6167" max="6167" width="8.42578125" style="88" customWidth="1"/>
    <col min="6168" max="6168" width="7.140625" style="88" customWidth="1"/>
    <col min="6169" max="6169" width="3.28515625" style="88" customWidth="1"/>
    <col min="6170" max="6170" width="5.140625" style="88" customWidth="1"/>
    <col min="6171" max="6172" width="3.28515625" style="88" customWidth="1"/>
    <col min="6173" max="6173" width="3.140625" style="88" customWidth="1"/>
    <col min="6174" max="6174" width="4.7109375" style="88" customWidth="1"/>
    <col min="6175" max="6176" width="3.28515625" style="88" customWidth="1"/>
    <col min="6177" max="6177" width="2.5703125" style="88" customWidth="1"/>
    <col min="6178" max="6178" width="8.140625" style="88" customWidth="1"/>
    <col min="6179" max="6179" width="9.42578125" style="88" customWidth="1"/>
    <col min="6180" max="6180" width="4.85546875" style="88" customWidth="1"/>
    <col min="6181" max="6181" width="18" style="88" customWidth="1"/>
    <col min="6182" max="6182" width="9.85546875" style="88" customWidth="1"/>
    <col min="6183" max="6184" width="3.28515625" style="88" customWidth="1"/>
    <col min="6185" max="6185" width="12.7109375" style="88" customWidth="1"/>
    <col min="6186" max="6186" width="3.28515625" style="88" customWidth="1"/>
    <col min="6187" max="6187" width="14" style="88" customWidth="1"/>
    <col min="6188" max="6195" width="3.28515625" style="88" customWidth="1"/>
    <col min="6196" max="6400" width="9.140625" style="88"/>
    <col min="6401" max="6401" width="2.42578125" style="88" customWidth="1"/>
    <col min="6402" max="6402" width="8.140625" style="88" customWidth="1"/>
    <col min="6403" max="6403" width="8" style="88" customWidth="1"/>
    <col min="6404" max="6404" width="3.28515625" style="88" customWidth="1"/>
    <col min="6405" max="6405" width="35.28515625" style="88" customWidth="1"/>
    <col min="6406" max="6409" width="0" style="88" hidden="1" customWidth="1"/>
    <col min="6410" max="6410" width="6.5703125" style="88" customWidth="1"/>
    <col min="6411" max="6411" width="6.85546875" style="88" customWidth="1"/>
    <col min="6412" max="6413" width="8.85546875" style="88" customWidth="1"/>
    <col min="6414" max="6414" width="9.42578125" style="88" customWidth="1"/>
    <col min="6415" max="6415" width="13.140625" style="88" customWidth="1"/>
    <col min="6416" max="6417" width="3.28515625" style="88" customWidth="1"/>
    <col min="6418" max="6418" width="3.85546875" style="88" customWidth="1"/>
    <col min="6419" max="6420" width="3.28515625" style="88" customWidth="1"/>
    <col min="6421" max="6421" width="18.28515625" style="88" customWidth="1"/>
    <col min="6422" max="6422" width="3.28515625" style="88" customWidth="1"/>
    <col min="6423" max="6423" width="8.42578125" style="88" customWidth="1"/>
    <col min="6424" max="6424" width="7.140625" style="88" customWidth="1"/>
    <col min="6425" max="6425" width="3.28515625" style="88" customWidth="1"/>
    <col min="6426" max="6426" width="5.140625" style="88" customWidth="1"/>
    <col min="6427" max="6428" width="3.28515625" style="88" customWidth="1"/>
    <col min="6429" max="6429" width="3.140625" style="88" customWidth="1"/>
    <col min="6430" max="6430" width="4.7109375" style="88" customWidth="1"/>
    <col min="6431" max="6432" width="3.28515625" style="88" customWidth="1"/>
    <col min="6433" max="6433" width="2.5703125" style="88" customWidth="1"/>
    <col min="6434" max="6434" width="8.140625" style="88" customWidth="1"/>
    <col min="6435" max="6435" width="9.42578125" style="88" customWidth="1"/>
    <col min="6436" max="6436" width="4.85546875" style="88" customWidth="1"/>
    <col min="6437" max="6437" width="18" style="88" customWidth="1"/>
    <col min="6438" max="6438" width="9.85546875" style="88" customWidth="1"/>
    <col min="6439" max="6440" width="3.28515625" style="88" customWidth="1"/>
    <col min="6441" max="6441" width="12.7109375" style="88" customWidth="1"/>
    <col min="6442" max="6442" width="3.28515625" style="88" customWidth="1"/>
    <col min="6443" max="6443" width="14" style="88" customWidth="1"/>
    <col min="6444" max="6451" width="3.28515625" style="88" customWidth="1"/>
    <col min="6452" max="6656" width="9.140625" style="88"/>
    <col min="6657" max="6657" width="2.42578125" style="88" customWidth="1"/>
    <col min="6658" max="6658" width="8.140625" style="88" customWidth="1"/>
    <col min="6659" max="6659" width="8" style="88" customWidth="1"/>
    <col min="6660" max="6660" width="3.28515625" style="88" customWidth="1"/>
    <col min="6661" max="6661" width="35.28515625" style="88" customWidth="1"/>
    <col min="6662" max="6665" width="0" style="88" hidden="1" customWidth="1"/>
    <col min="6666" max="6666" width="6.5703125" style="88" customWidth="1"/>
    <col min="6667" max="6667" width="6.85546875" style="88" customWidth="1"/>
    <col min="6668" max="6669" width="8.85546875" style="88" customWidth="1"/>
    <col min="6670" max="6670" width="9.42578125" style="88" customWidth="1"/>
    <col min="6671" max="6671" width="13.140625" style="88" customWidth="1"/>
    <col min="6672" max="6673" width="3.28515625" style="88" customWidth="1"/>
    <col min="6674" max="6674" width="3.85546875" style="88" customWidth="1"/>
    <col min="6675" max="6676" width="3.28515625" style="88" customWidth="1"/>
    <col min="6677" max="6677" width="18.28515625" style="88" customWidth="1"/>
    <col min="6678" max="6678" width="3.28515625" style="88" customWidth="1"/>
    <col min="6679" max="6679" width="8.42578125" style="88" customWidth="1"/>
    <col min="6680" max="6680" width="7.140625" style="88" customWidth="1"/>
    <col min="6681" max="6681" width="3.28515625" style="88" customWidth="1"/>
    <col min="6682" max="6682" width="5.140625" style="88" customWidth="1"/>
    <col min="6683" max="6684" width="3.28515625" style="88" customWidth="1"/>
    <col min="6685" max="6685" width="3.140625" style="88" customWidth="1"/>
    <col min="6686" max="6686" width="4.7109375" style="88" customWidth="1"/>
    <col min="6687" max="6688" width="3.28515625" style="88" customWidth="1"/>
    <col min="6689" max="6689" width="2.5703125" style="88" customWidth="1"/>
    <col min="6690" max="6690" width="8.140625" style="88" customWidth="1"/>
    <col min="6691" max="6691" width="9.42578125" style="88" customWidth="1"/>
    <col min="6692" max="6692" width="4.85546875" style="88" customWidth="1"/>
    <col min="6693" max="6693" width="18" style="88" customWidth="1"/>
    <col min="6694" max="6694" width="9.85546875" style="88" customWidth="1"/>
    <col min="6695" max="6696" width="3.28515625" style="88" customWidth="1"/>
    <col min="6697" max="6697" width="12.7109375" style="88" customWidth="1"/>
    <col min="6698" max="6698" width="3.28515625" style="88" customWidth="1"/>
    <col min="6699" max="6699" width="14" style="88" customWidth="1"/>
    <col min="6700" max="6707" width="3.28515625" style="88" customWidth="1"/>
    <col min="6708" max="6912" width="9.140625" style="88"/>
    <col min="6913" max="6913" width="2.42578125" style="88" customWidth="1"/>
    <col min="6914" max="6914" width="8.140625" style="88" customWidth="1"/>
    <col min="6915" max="6915" width="8" style="88" customWidth="1"/>
    <col min="6916" max="6916" width="3.28515625" style="88" customWidth="1"/>
    <col min="6917" max="6917" width="35.28515625" style="88" customWidth="1"/>
    <col min="6918" max="6921" width="0" style="88" hidden="1" customWidth="1"/>
    <col min="6922" max="6922" width="6.5703125" style="88" customWidth="1"/>
    <col min="6923" max="6923" width="6.85546875" style="88" customWidth="1"/>
    <col min="6924" max="6925" width="8.85546875" style="88" customWidth="1"/>
    <col min="6926" max="6926" width="9.42578125" style="88" customWidth="1"/>
    <col min="6927" max="6927" width="13.140625" style="88" customWidth="1"/>
    <col min="6928" max="6929" width="3.28515625" style="88" customWidth="1"/>
    <col min="6930" max="6930" width="3.85546875" style="88" customWidth="1"/>
    <col min="6931" max="6932" width="3.28515625" style="88" customWidth="1"/>
    <col min="6933" max="6933" width="18.28515625" style="88" customWidth="1"/>
    <col min="6934" max="6934" width="3.28515625" style="88" customWidth="1"/>
    <col min="6935" max="6935" width="8.42578125" style="88" customWidth="1"/>
    <col min="6936" max="6936" width="7.140625" style="88" customWidth="1"/>
    <col min="6937" max="6937" width="3.28515625" style="88" customWidth="1"/>
    <col min="6938" max="6938" width="5.140625" style="88" customWidth="1"/>
    <col min="6939" max="6940" width="3.28515625" style="88" customWidth="1"/>
    <col min="6941" max="6941" width="3.140625" style="88" customWidth="1"/>
    <col min="6942" max="6942" width="4.7109375" style="88" customWidth="1"/>
    <col min="6943" max="6944" width="3.28515625" style="88" customWidth="1"/>
    <col min="6945" max="6945" width="2.5703125" style="88" customWidth="1"/>
    <col min="6946" max="6946" width="8.140625" style="88" customWidth="1"/>
    <col min="6947" max="6947" width="9.42578125" style="88" customWidth="1"/>
    <col min="6948" max="6948" width="4.85546875" style="88" customWidth="1"/>
    <col min="6949" max="6949" width="18" style="88" customWidth="1"/>
    <col min="6950" max="6950" width="9.85546875" style="88" customWidth="1"/>
    <col min="6951" max="6952" width="3.28515625" style="88" customWidth="1"/>
    <col min="6953" max="6953" width="12.7109375" style="88" customWidth="1"/>
    <col min="6954" max="6954" width="3.28515625" style="88" customWidth="1"/>
    <col min="6955" max="6955" width="14" style="88" customWidth="1"/>
    <col min="6956" max="6963" width="3.28515625" style="88" customWidth="1"/>
    <col min="6964" max="7168" width="9.140625" style="88"/>
    <col min="7169" max="7169" width="2.42578125" style="88" customWidth="1"/>
    <col min="7170" max="7170" width="8.140625" style="88" customWidth="1"/>
    <col min="7171" max="7171" width="8" style="88" customWidth="1"/>
    <col min="7172" max="7172" width="3.28515625" style="88" customWidth="1"/>
    <col min="7173" max="7173" width="35.28515625" style="88" customWidth="1"/>
    <col min="7174" max="7177" width="0" style="88" hidden="1" customWidth="1"/>
    <col min="7178" max="7178" width="6.5703125" style="88" customWidth="1"/>
    <col min="7179" max="7179" width="6.85546875" style="88" customWidth="1"/>
    <col min="7180" max="7181" width="8.85546875" style="88" customWidth="1"/>
    <col min="7182" max="7182" width="9.42578125" style="88" customWidth="1"/>
    <col min="7183" max="7183" width="13.140625" style="88" customWidth="1"/>
    <col min="7184" max="7185" width="3.28515625" style="88" customWidth="1"/>
    <col min="7186" max="7186" width="3.85546875" style="88" customWidth="1"/>
    <col min="7187" max="7188" width="3.28515625" style="88" customWidth="1"/>
    <col min="7189" max="7189" width="18.28515625" style="88" customWidth="1"/>
    <col min="7190" max="7190" width="3.28515625" style="88" customWidth="1"/>
    <col min="7191" max="7191" width="8.42578125" style="88" customWidth="1"/>
    <col min="7192" max="7192" width="7.140625" style="88" customWidth="1"/>
    <col min="7193" max="7193" width="3.28515625" style="88" customWidth="1"/>
    <col min="7194" max="7194" width="5.140625" style="88" customWidth="1"/>
    <col min="7195" max="7196" width="3.28515625" style="88" customWidth="1"/>
    <col min="7197" max="7197" width="3.140625" style="88" customWidth="1"/>
    <col min="7198" max="7198" width="4.7109375" style="88" customWidth="1"/>
    <col min="7199" max="7200" width="3.28515625" style="88" customWidth="1"/>
    <col min="7201" max="7201" width="2.5703125" style="88" customWidth="1"/>
    <col min="7202" max="7202" width="8.140625" style="88" customWidth="1"/>
    <col min="7203" max="7203" width="9.42578125" style="88" customWidth="1"/>
    <col min="7204" max="7204" width="4.85546875" style="88" customWidth="1"/>
    <col min="7205" max="7205" width="18" style="88" customWidth="1"/>
    <col min="7206" max="7206" width="9.85546875" style="88" customWidth="1"/>
    <col min="7207" max="7208" width="3.28515625" style="88" customWidth="1"/>
    <col min="7209" max="7209" width="12.7109375" style="88" customWidth="1"/>
    <col min="7210" max="7210" width="3.28515625" style="88" customWidth="1"/>
    <col min="7211" max="7211" width="14" style="88" customWidth="1"/>
    <col min="7212" max="7219" width="3.28515625" style="88" customWidth="1"/>
    <col min="7220" max="7424" width="9.140625" style="88"/>
    <col min="7425" max="7425" width="2.42578125" style="88" customWidth="1"/>
    <col min="7426" max="7426" width="8.140625" style="88" customWidth="1"/>
    <col min="7427" max="7427" width="8" style="88" customWidth="1"/>
    <col min="7428" max="7428" width="3.28515625" style="88" customWidth="1"/>
    <col min="7429" max="7429" width="35.28515625" style="88" customWidth="1"/>
    <col min="7430" max="7433" width="0" style="88" hidden="1" customWidth="1"/>
    <col min="7434" max="7434" width="6.5703125" style="88" customWidth="1"/>
    <col min="7435" max="7435" width="6.85546875" style="88" customWidth="1"/>
    <col min="7436" max="7437" width="8.85546875" style="88" customWidth="1"/>
    <col min="7438" max="7438" width="9.42578125" style="88" customWidth="1"/>
    <col min="7439" max="7439" width="13.140625" style="88" customWidth="1"/>
    <col min="7440" max="7441" width="3.28515625" style="88" customWidth="1"/>
    <col min="7442" max="7442" width="3.85546875" style="88" customWidth="1"/>
    <col min="7443" max="7444" width="3.28515625" style="88" customWidth="1"/>
    <col min="7445" max="7445" width="18.28515625" style="88" customWidth="1"/>
    <col min="7446" max="7446" width="3.28515625" style="88" customWidth="1"/>
    <col min="7447" max="7447" width="8.42578125" style="88" customWidth="1"/>
    <col min="7448" max="7448" width="7.140625" style="88" customWidth="1"/>
    <col min="7449" max="7449" width="3.28515625" style="88" customWidth="1"/>
    <col min="7450" max="7450" width="5.140625" style="88" customWidth="1"/>
    <col min="7451" max="7452" width="3.28515625" style="88" customWidth="1"/>
    <col min="7453" max="7453" width="3.140625" style="88" customWidth="1"/>
    <col min="7454" max="7454" width="4.7109375" style="88" customWidth="1"/>
    <col min="7455" max="7456" width="3.28515625" style="88" customWidth="1"/>
    <col min="7457" max="7457" width="2.5703125" style="88" customWidth="1"/>
    <col min="7458" max="7458" width="8.140625" style="88" customWidth="1"/>
    <col min="7459" max="7459" width="9.42578125" style="88" customWidth="1"/>
    <col min="7460" max="7460" width="4.85546875" style="88" customWidth="1"/>
    <col min="7461" max="7461" width="18" style="88" customWidth="1"/>
    <col min="7462" max="7462" width="9.85546875" style="88" customWidth="1"/>
    <col min="7463" max="7464" width="3.28515625" style="88" customWidth="1"/>
    <col min="7465" max="7465" width="12.7109375" style="88" customWidth="1"/>
    <col min="7466" max="7466" width="3.28515625" style="88" customWidth="1"/>
    <col min="7467" max="7467" width="14" style="88" customWidth="1"/>
    <col min="7468" max="7475" width="3.28515625" style="88" customWidth="1"/>
    <col min="7476" max="7680" width="9.140625" style="88"/>
    <col min="7681" max="7681" width="2.42578125" style="88" customWidth="1"/>
    <col min="7682" max="7682" width="8.140625" style="88" customWidth="1"/>
    <col min="7683" max="7683" width="8" style="88" customWidth="1"/>
    <col min="7684" max="7684" width="3.28515625" style="88" customWidth="1"/>
    <col min="7685" max="7685" width="35.28515625" style="88" customWidth="1"/>
    <col min="7686" max="7689" width="0" style="88" hidden="1" customWidth="1"/>
    <col min="7690" max="7690" width="6.5703125" style="88" customWidth="1"/>
    <col min="7691" max="7691" width="6.85546875" style="88" customWidth="1"/>
    <col min="7692" max="7693" width="8.85546875" style="88" customWidth="1"/>
    <col min="7694" max="7694" width="9.42578125" style="88" customWidth="1"/>
    <col min="7695" max="7695" width="13.140625" style="88" customWidth="1"/>
    <col min="7696" max="7697" width="3.28515625" style="88" customWidth="1"/>
    <col min="7698" max="7698" width="3.85546875" style="88" customWidth="1"/>
    <col min="7699" max="7700" width="3.28515625" style="88" customWidth="1"/>
    <col min="7701" max="7701" width="18.28515625" style="88" customWidth="1"/>
    <col min="7702" max="7702" width="3.28515625" style="88" customWidth="1"/>
    <col min="7703" max="7703" width="8.42578125" style="88" customWidth="1"/>
    <col min="7704" max="7704" width="7.140625" style="88" customWidth="1"/>
    <col min="7705" max="7705" width="3.28515625" style="88" customWidth="1"/>
    <col min="7706" max="7706" width="5.140625" style="88" customWidth="1"/>
    <col min="7707" max="7708" width="3.28515625" style="88" customWidth="1"/>
    <col min="7709" max="7709" width="3.140625" style="88" customWidth="1"/>
    <col min="7710" max="7710" width="4.7109375" style="88" customWidth="1"/>
    <col min="7711" max="7712" width="3.28515625" style="88" customWidth="1"/>
    <col min="7713" max="7713" width="2.5703125" style="88" customWidth="1"/>
    <col min="7714" max="7714" width="8.140625" style="88" customWidth="1"/>
    <col min="7715" max="7715" width="9.42578125" style="88" customWidth="1"/>
    <col min="7716" max="7716" width="4.85546875" style="88" customWidth="1"/>
    <col min="7717" max="7717" width="18" style="88" customWidth="1"/>
    <col min="7718" max="7718" width="9.85546875" style="88" customWidth="1"/>
    <col min="7719" max="7720" width="3.28515625" style="88" customWidth="1"/>
    <col min="7721" max="7721" width="12.7109375" style="88" customWidth="1"/>
    <col min="7722" max="7722" width="3.28515625" style="88" customWidth="1"/>
    <col min="7723" max="7723" width="14" style="88" customWidth="1"/>
    <col min="7724" max="7731" width="3.28515625" style="88" customWidth="1"/>
    <col min="7732" max="7936" width="9.140625" style="88"/>
    <col min="7937" max="7937" width="2.42578125" style="88" customWidth="1"/>
    <col min="7938" max="7938" width="8.140625" style="88" customWidth="1"/>
    <col min="7939" max="7939" width="8" style="88" customWidth="1"/>
    <col min="7940" max="7940" width="3.28515625" style="88" customWidth="1"/>
    <col min="7941" max="7941" width="35.28515625" style="88" customWidth="1"/>
    <col min="7942" max="7945" width="0" style="88" hidden="1" customWidth="1"/>
    <col min="7946" max="7946" width="6.5703125" style="88" customWidth="1"/>
    <col min="7947" max="7947" width="6.85546875" style="88" customWidth="1"/>
    <col min="7948" max="7949" width="8.85546875" style="88" customWidth="1"/>
    <col min="7950" max="7950" width="9.42578125" style="88" customWidth="1"/>
    <col min="7951" max="7951" width="13.140625" style="88" customWidth="1"/>
    <col min="7952" max="7953" width="3.28515625" style="88" customWidth="1"/>
    <col min="7954" max="7954" width="3.85546875" style="88" customWidth="1"/>
    <col min="7955" max="7956" width="3.28515625" style="88" customWidth="1"/>
    <col min="7957" max="7957" width="18.28515625" style="88" customWidth="1"/>
    <col min="7958" max="7958" width="3.28515625" style="88" customWidth="1"/>
    <col min="7959" max="7959" width="8.42578125" style="88" customWidth="1"/>
    <col min="7960" max="7960" width="7.140625" style="88" customWidth="1"/>
    <col min="7961" max="7961" width="3.28515625" style="88" customWidth="1"/>
    <col min="7962" max="7962" width="5.140625" style="88" customWidth="1"/>
    <col min="7963" max="7964" width="3.28515625" style="88" customWidth="1"/>
    <col min="7965" max="7965" width="3.140625" style="88" customWidth="1"/>
    <col min="7966" max="7966" width="4.7109375" style="88" customWidth="1"/>
    <col min="7967" max="7968" width="3.28515625" style="88" customWidth="1"/>
    <col min="7969" max="7969" width="2.5703125" style="88" customWidth="1"/>
    <col min="7970" max="7970" width="8.140625" style="88" customWidth="1"/>
    <col min="7971" max="7971" width="9.42578125" style="88" customWidth="1"/>
    <col min="7972" max="7972" width="4.85546875" style="88" customWidth="1"/>
    <col min="7973" max="7973" width="18" style="88" customWidth="1"/>
    <col min="7974" max="7974" width="9.85546875" style="88" customWidth="1"/>
    <col min="7975" max="7976" width="3.28515625" style="88" customWidth="1"/>
    <col min="7977" max="7977" width="12.7109375" style="88" customWidth="1"/>
    <col min="7978" max="7978" width="3.28515625" style="88" customWidth="1"/>
    <col min="7979" max="7979" width="14" style="88" customWidth="1"/>
    <col min="7980" max="7987" width="3.28515625" style="88" customWidth="1"/>
    <col min="7988" max="8192" width="9.140625" style="88"/>
    <col min="8193" max="8193" width="2.42578125" style="88" customWidth="1"/>
    <col min="8194" max="8194" width="8.140625" style="88" customWidth="1"/>
    <col min="8195" max="8195" width="8" style="88" customWidth="1"/>
    <col min="8196" max="8196" width="3.28515625" style="88" customWidth="1"/>
    <col min="8197" max="8197" width="35.28515625" style="88" customWidth="1"/>
    <col min="8198" max="8201" width="0" style="88" hidden="1" customWidth="1"/>
    <col min="8202" max="8202" width="6.5703125" style="88" customWidth="1"/>
    <col min="8203" max="8203" width="6.85546875" style="88" customWidth="1"/>
    <col min="8204" max="8205" width="8.85546875" style="88" customWidth="1"/>
    <col min="8206" max="8206" width="9.42578125" style="88" customWidth="1"/>
    <col min="8207" max="8207" width="13.140625" style="88" customWidth="1"/>
    <col min="8208" max="8209" width="3.28515625" style="88" customWidth="1"/>
    <col min="8210" max="8210" width="3.85546875" style="88" customWidth="1"/>
    <col min="8211" max="8212" width="3.28515625" style="88" customWidth="1"/>
    <col min="8213" max="8213" width="18.28515625" style="88" customWidth="1"/>
    <col min="8214" max="8214" width="3.28515625" style="88" customWidth="1"/>
    <col min="8215" max="8215" width="8.42578125" style="88" customWidth="1"/>
    <col min="8216" max="8216" width="7.140625" style="88" customWidth="1"/>
    <col min="8217" max="8217" width="3.28515625" style="88" customWidth="1"/>
    <col min="8218" max="8218" width="5.140625" style="88" customWidth="1"/>
    <col min="8219" max="8220" width="3.28515625" style="88" customWidth="1"/>
    <col min="8221" max="8221" width="3.140625" style="88" customWidth="1"/>
    <col min="8222" max="8222" width="4.7109375" style="88" customWidth="1"/>
    <col min="8223" max="8224" width="3.28515625" style="88" customWidth="1"/>
    <col min="8225" max="8225" width="2.5703125" style="88" customWidth="1"/>
    <col min="8226" max="8226" width="8.140625" style="88" customWidth="1"/>
    <col min="8227" max="8227" width="9.42578125" style="88" customWidth="1"/>
    <col min="8228" max="8228" width="4.85546875" style="88" customWidth="1"/>
    <col min="8229" max="8229" width="18" style="88" customWidth="1"/>
    <col min="8230" max="8230" width="9.85546875" style="88" customWidth="1"/>
    <col min="8231" max="8232" width="3.28515625" style="88" customWidth="1"/>
    <col min="8233" max="8233" width="12.7109375" style="88" customWidth="1"/>
    <col min="8234" max="8234" width="3.28515625" style="88" customWidth="1"/>
    <col min="8235" max="8235" width="14" style="88" customWidth="1"/>
    <col min="8236" max="8243" width="3.28515625" style="88" customWidth="1"/>
    <col min="8244" max="8448" width="9.140625" style="88"/>
    <col min="8449" max="8449" width="2.42578125" style="88" customWidth="1"/>
    <col min="8450" max="8450" width="8.140625" style="88" customWidth="1"/>
    <col min="8451" max="8451" width="8" style="88" customWidth="1"/>
    <col min="8452" max="8452" width="3.28515625" style="88" customWidth="1"/>
    <col min="8453" max="8453" width="35.28515625" style="88" customWidth="1"/>
    <col min="8454" max="8457" width="0" style="88" hidden="1" customWidth="1"/>
    <col min="8458" max="8458" width="6.5703125" style="88" customWidth="1"/>
    <col min="8459" max="8459" width="6.85546875" style="88" customWidth="1"/>
    <col min="8460" max="8461" width="8.85546875" style="88" customWidth="1"/>
    <col min="8462" max="8462" width="9.42578125" style="88" customWidth="1"/>
    <col min="8463" max="8463" width="13.140625" style="88" customWidth="1"/>
    <col min="8464" max="8465" width="3.28515625" style="88" customWidth="1"/>
    <col min="8466" max="8466" width="3.85546875" style="88" customWidth="1"/>
    <col min="8467" max="8468" width="3.28515625" style="88" customWidth="1"/>
    <col min="8469" max="8469" width="18.28515625" style="88" customWidth="1"/>
    <col min="8470" max="8470" width="3.28515625" style="88" customWidth="1"/>
    <col min="8471" max="8471" width="8.42578125" style="88" customWidth="1"/>
    <col min="8472" max="8472" width="7.140625" style="88" customWidth="1"/>
    <col min="8473" max="8473" width="3.28515625" style="88" customWidth="1"/>
    <col min="8474" max="8474" width="5.140625" style="88" customWidth="1"/>
    <col min="8475" max="8476" width="3.28515625" style="88" customWidth="1"/>
    <col min="8477" max="8477" width="3.140625" style="88" customWidth="1"/>
    <col min="8478" max="8478" width="4.7109375" style="88" customWidth="1"/>
    <col min="8479" max="8480" width="3.28515625" style="88" customWidth="1"/>
    <col min="8481" max="8481" width="2.5703125" style="88" customWidth="1"/>
    <col min="8482" max="8482" width="8.140625" style="88" customWidth="1"/>
    <col min="8483" max="8483" width="9.42578125" style="88" customWidth="1"/>
    <col min="8484" max="8484" width="4.85546875" style="88" customWidth="1"/>
    <col min="8485" max="8485" width="18" style="88" customWidth="1"/>
    <col min="8486" max="8486" width="9.85546875" style="88" customWidth="1"/>
    <col min="8487" max="8488" width="3.28515625" style="88" customWidth="1"/>
    <col min="8489" max="8489" width="12.7109375" style="88" customWidth="1"/>
    <col min="8490" max="8490" width="3.28515625" style="88" customWidth="1"/>
    <col min="8491" max="8491" width="14" style="88" customWidth="1"/>
    <col min="8492" max="8499" width="3.28515625" style="88" customWidth="1"/>
    <col min="8500" max="8704" width="9.140625" style="88"/>
    <col min="8705" max="8705" width="2.42578125" style="88" customWidth="1"/>
    <col min="8706" max="8706" width="8.140625" style="88" customWidth="1"/>
    <col min="8707" max="8707" width="8" style="88" customWidth="1"/>
    <col min="8708" max="8708" width="3.28515625" style="88" customWidth="1"/>
    <col min="8709" max="8709" width="35.28515625" style="88" customWidth="1"/>
    <col min="8710" max="8713" width="0" style="88" hidden="1" customWidth="1"/>
    <col min="8714" max="8714" width="6.5703125" style="88" customWidth="1"/>
    <col min="8715" max="8715" width="6.85546875" style="88" customWidth="1"/>
    <col min="8716" max="8717" width="8.85546875" style="88" customWidth="1"/>
    <col min="8718" max="8718" width="9.42578125" style="88" customWidth="1"/>
    <col min="8719" max="8719" width="13.140625" style="88" customWidth="1"/>
    <col min="8720" max="8721" width="3.28515625" style="88" customWidth="1"/>
    <col min="8722" max="8722" width="3.85546875" style="88" customWidth="1"/>
    <col min="8723" max="8724" width="3.28515625" style="88" customWidth="1"/>
    <col min="8725" max="8725" width="18.28515625" style="88" customWidth="1"/>
    <col min="8726" max="8726" width="3.28515625" style="88" customWidth="1"/>
    <col min="8727" max="8727" width="8.42578125" style="88" customWidth="1"/>
    <col min="8728" max="8728" width="7.140625" style="88" customWidth="1"/>
    <col min="8729" max="8729" width="3.28515625" style="88" customWidth="1"/>
    <col min="8730" max="8730" width="5.140625" style="88" customWidth="1"/>
    <col min="8731" max="8732" width="3.28515625" style="88" customWidth="1"/>
    <col min="8733" max="8733" width="3.140625" style="88" customWidth="1"/>
    <col min="8734" max="8734" width="4.7109375" style="88" customWidth="1"/>
    <col min="8735" max="8736" width="3.28515625" style="88" customWidth="1"/>
    <col min="8737" max="8737" width="2.5703125" style="88" customWidth="1"/>
    <col min="8738" max="8738" width="8.140625" style="88" customWidth="1"/>
    <col min="8739" max="8739" width="9.42578125" style="88" customWidth="1"/>
    <col min="8740" max="8740" width="4.85546875" style="88" customWidth="1"/>
    <col min="8741" max="8741" width="18" style="88" customWidth="1"/>
    <col min="8742" max="8742" width="9.85546875" style="88" customWidth="1"/>
    <col min="8743" max="8744" width="3.28515625" style="88" customWidth="1"/>
    <col min="8745" max="8745" width="12.7109375" style="88" customWidth="1"/>
    <col min="8746" max="8746" width="3.28515625" style="88" customWidth="1"/>
    <col min="8747" max="8747" width="14" style="88" customWidth="1"/>
    <col min="8748" max="8755" width="3.28515625" style="88" customWidth="1"/>
    <col min="8756" max="8960" width="9.140625" style="88"/>
    <col min="8961" max="8961" width="2.42578125" style="88" customWidth="1"/>
    <col min="8962" max="8962" width="8.140625" style="88" customWidth="1"/>
    <col min="8963" max="8963" width="8" style="88" customWidth="1"/>
    <col min="8964" max="8964" width="3.28515625" style="88" customWidth="1"/>
    <col min="8965" max="8965" width="35.28515625" style="88" customWidth="1"/>
    <col min="8966" max="8969" width="0" style="88" hidden="1" customWidth="1"/>
    <col min="8970" max="8970" width="6.5703125" style="88" customWidth="1"/>
    <col min="8971" max="8971" width="6.85546875" style="88" customWidth="1"/>
    <col min="8972" max="8973" width="8.85546875" style="88" customWidth="1"/>
    <col min="8974" max="8974" width="9.42578125" style="88" customWidth="1"/>
    <col min="8975" max="8975" width="13.140625" style="88" customWidth="1"/>
    <col min="8976" max="8977" width="3.28515625" style="88" customWidth="1"/>
    <col min="8978" max="8978" width="3.85546875" style="88" customWidth="1"/>
    <col min="8979" max="8980" width="3.28515625" style="88" customWidth="1"/>
    <col min="8981" max="8981" width="18.28515625" style="88" customWidth="1"/>
    <col min="8982" max="8982" width="3.28515625" style="88" customWidth="1"/>
    <col min="8983" max="8983" width="8.42578125" style="88" customWidth="1"/>
    <col min="8984" max="8984" width="7.140625" style="88" customWidth="1"/>
    <col min="8985" max="8985" width="3.28515625" style="88" customWidth="1"/>
    <col min="8986" max="8986" width="5.140625" style="88" customWidth="1"/>
    <col min="8987" max="8988" width="3.28515625" style="88" customWidth="1"/>
    <col min="8989" max="8989" width="3.140625" style="88" customWidth="1"/>
    <col min="8990" max="8990" width="4.7109375" style="88" customWidth="1"/>
    <col min="8991" max="8992" width="3.28515625" style="88" customWidth="1"/>
    <col min="8993" max="8993" width="2.5703125" style="88" customWidth="1"/>
    <col min="8994" max="8994" width="8.140625" style="88" customWidth="1"/>
    <col min="8995" max="8995" width="9.42578125" style="88" customWidth="1"/>
    <col min="8996" max="8996" width="4.85546875" style="88" customWidth="1"/>
    <col min="8997" max="8997" width="18" style="88" customWidth="1"/>
    <col min="8998" max="8998" width="9.85546875" style="88" customWidth="1"/>
    <col min="8999" max="9000" width="3.28515625" style="88" customWidth="1"/>
    <col min="9001" max="9001" width="12.7109375" style="88" customWidth="1"/>
    <col min="9002" max="9002" width="3.28515625" style="88" customWidth="1"/>
    <col min="9003" max="9003" width="14" style="88" customWidth="1"/>
    <col min="9004" max="9011" width="3.28515625" style="88" customWidth="1"/>
    <col min="9012" max="9216" width="9.140625" style="88"/>
    <col min="9217" max="9217" width="2.42578125" style="88" customWidth="1"/>
    <col min="9218" max="9218" width="8.140625" style="88" customWidth="1"/>
    <col min="9219" max="9219" width="8" style="88" customWidth="1"/>
    <col min="9220" max="9220" width="3.28515625" style="88" customWidth="1"/>
    <col min="9221" max="9221" width="35.28515625" style="88" customWidth="1"/>
    <col min="9222" max="9225" width="0" style="88" hidden="1" customWidth="1"/>
    <col min="9226" max="9226" width="6.5703125" style="88" customWidth="1"/>
    <col min="9227" max="9227" width="6.85546875" style="88" customWidth="1"/>
    <col min="9228" max="9229" width="8.85546875" style="88" customWidth="1"/>
    <col min="9230" max="9230" width="9.42578125" style="88" customWidth="1"/>
    <col min="9231" max="9231" width="13.140625" style="88" customWidth="1"/>
    <col min="9232" max="9233" width="3.28515625" style="88" customWidth="1"/>
    <col min="9234" max="9234" width="3.85546875" style="88" customWidth="1"/>
    <col min="9235" max="9236" width="3.28515625" style="88" customWidth="1"/>
    <col min="9237" max="9237" width="18.28515625" style="88" customWidth="1"/>
    <col min="9238" max="9238" width="3.28515625" style="88" customWidth="1"/>
    <col min="9239" max="9239" width="8.42578125" style="88" customWidth="1"/>
    <col min="9240" max="9240" width="7.140625" style="88" customWidth="1"/>
    <col min="9241" max="9241" width="3.28515625" style="88" customWidth="1"/>
    <col min="9242" max="9242" width="5.140625" style="88" customWidth="1"/>
    <col min="9243" max="9244" width="3.28515625" style="88" customWidth="1"/>
    <col min="9245" max="9245" width="3.140625" style="88" customWidth="1"/>
    <col min="9246" max="9246" width="4.7109375" style="88" customWidth="1"/>
    <col min="9247" max="9248" width="3.28515625" style="88" customWidth="1"/>
    <col min="9249" max="9249" width="2.5703125" style="88" customWidth="1"/>
    <col min="9250" max="9250" width="8.140625" style="88" customWidth="1"/>
    <col min="9251" max="9251" width="9.42578125" style="88" customWidth="1"/>
    <col min="9252" max="9252" width="4.85546875" style="88" customWidth="1"/>
    <col min="9253" max="9253" width="18" style="88" customWidth="1"/>
    <col min="9254" max="9254" width="9.85546875" style="88" customWidth="1"/>
    <col min="9255" max="9256" width="3.28515625" style="88" customWidth="1"/>
    <col min="9257" max="9257" width="12.7109375" style="88" customWidth="1"/>
    <col min="9258" max="9258" width="3.28515625" style="88" customWidth="1"/>
    <col min="9259" max="9259" width="14" style="88" customWidth="1"/>
    <col min="9260" max="9267" width="3.28515625" style="88" customWidth="1"/>
    <col min="9268" max="9472" width="9.140625" style="88"/>
    <col min="9473" max="9473" width="2.42578125" style="88" customWidth="1"/>
    <col min="9474" max="9474" width="8.140625" style="88" customWidth="1"/>
    <col min="9475" max="9475" width="8" style="88" customWidth="1"/>
    <col min="9476" max="9476" width="3.28515625" style="88" customWidth="1"/>
    <col min="9477" max="9477" width="35.28515625" style="88" customWidth="1"/>
    <col min="9478" max="9481" width="0" style="88" hidden="1" customWidth="1"/>
    <col min="9482" max="9482" width="6.5703125" style="88" customWidth="1"/>
    <col min="9483" max="9483" width="6.85546875" style="88" customWidth="1"/>
    <col min="9484" max="9485" width="8.85546875" style="88" customWidth="1"/>
    <col min="9486" max="9486" width="9.42578125" style="88" customWidth="1"/>
    <col min="9487" max="9487" width="13.140625" style="88" customWidth="1"/>
    <col min="9488" max="9489" width="3.28515625" style="88" customWidth="1"/>
    <col min="9490" max="9490" width="3.85546875" style="88" customWidth="1"/>
    <col min="9491" max="9492" width="3.28515625" style="88" customWidth="1"/>
    <col min="9493" max="9493" width="18.28515625" style="88" customWidth="1"/>
    <col min="9494" max="9494" width="3.28515625" style="88" customWidth="1"/>
    <col min="9495" max="9495" width="8.42578125" style="88" customWidth="1"/>
    <col min="9496" max="9496" width="7.140625" style="88" customWidth="1"/>
    <col min="9497" max="9497" width="3.28515625" style="88" customWidth="1"/>
    <col min="9498" max="9498" width="5.140625" style="88" customWidth="1"/>
    <col min="9499" max="9500" width="3.28515625" style="88" customWidth="1"/>
    <col min="9501" max="9501" width="3.140625" style="88" customWidth="1"/>
    <col min="9502" max="9502" width="4.7109375" style="88" customWidth="1"/>
    <col min="9503" max="9504" width="3.28515625" style="88" customWidth="1"/>
    <col min="9505" max="9505" width="2.5703125" style="88" customWidth="1"/>
    <col min="9506" max="9506" width="8.140625" style="88" customWidth="1"/>
    <col min="9507" max="9507" width="9.42578125" style="88" customWidth="1"/>
    <col min="9508" max="9508" width="4.85546875" style="88" customWidth="1"/>
    <col min="9509" max="9509" width="18" style="88" customWidth="1"/>
    <col min="9510" max="9510" width="9.85546875" style="88" customWidth="1"/>
    <col min="9511" max="9512" width="3.28515625" style="88" customWidth="1"/>
    <col min="9513" max="9513" width="12.7109375" style="88" customWidth="1"/>
    <col min="9514" max="9514" width="3.28515625" style="88" customWidth="1"/>
    <col min="9515" max="9515" width="14" style="88" customWidth="1"/>
    <col min="9516" max="9523" width="3.28515625" style="88" customWidth="1"/>
    <col min="9524" max="9728" width="9.140625" style="88"/>
    <col min="9729" max="9729" width="2.42578125" style="88" customWidth="1"/>
    <col min="9730" max="9730" width="8.140625" style="88" customWidth="1"/>
    <col min="9731" max="9731" width="8" style="88" customWidth="1"/>
    <col min="9732" max="9732" width="3.28515625" style="88" customWidth="1"/>
    <col min="9733" max="9733" width="35.28515625" style="88" customWidth="1"/>
    <col min="9734" max="9737" width="0" style="88" hidden="1" customWidth="1"/>
    <col min="9738" max="9738" width="6.5703125" style="88" customWidth="1"/>
    <col min="9739" max="9739" width="6.85546875" style="88" customWidth="1"/>
    <col min="9740" max="9741" width="8.85546875" style="88" customWidth="1"/>
    <col min="9742" max="9742" width="9.42578125" style="88" customWidth="1"/>
    <col min="9743" max="9743" width="13.140625" style="88" customWidth="1"/>
    <col min="9744" max="9745" width="3.28515625" style="88" customWidth="1"/>
    <col min="9746" max="9746" width="3.85546875" style="88" customWidth="1"/>
    <col min="9747" max="9748" width="3.28515625" style="88" customWidth="1"/>
    <col min="9749" max="9749" width="18.28515625" style="88" customWidth="1"/>
    <col min="9750" max="9750" width="3.28515625" style="88" customWidth="1"/>
    <col min="9751" max="9751" width="8.42578125" style="88" customWidth="1"/>
    <col min="9752" max="9752" width="7.140625" style="88" customWidth="1"/>
    <col min="9753" max="9753" width="3.28515625" style="88" customWidth="1"/>
    <col min="9754" max="9754" width="5.140625" style="88" customWidth="1"/>
    <col min="9755" max="9756" width="3.28515625" style="88" customWidth="1"/>
    <col min="9757" max="9757" width="3.140625" style="88" customWidth="1"/>
    <col min="9758" max="9758" width="4.7109375" style="88" customWidth="1"/>
    <col min="9759" max="9760" width="3.28515625" style="88" customWidth="1"/>
    <col min="9761" max="9761" width="2.5703125" style="88" customWidth="1"/>
    <col min="9762" max="9762" width="8.140625" style="88" customWidth="1"/>
    <col min="9763" max="9763" width="9.42578125" style="88" customWidth="1"/>
    <col min="9764" max="9764" width="4.85546875" style="88" customWidth="1"/>
    <col min="9765" max="9765" width="18" style="88" customWidth="1"/>
    <col min="9766" max="9766" width="9.85546875" style="88" customWidth="1"/>
    <col min="9767" max="9768" width="3.28515625" style="88" customWidth="1"/>
    <col min="9769" max="9769" width="12.7109375" style="88" customWidth="1"/>
    <col min="9770" max="9770" width="3.28515625" style="88" customWidth="1"/>
    <col min="9771" max="9771" width="14" style="88" customWidth="1"/>
    <col min="9772" max="9779" width="3.28515625" style="88" customWidth="1"/>
    <col min="9780" max="9984" width="9.140625" style="88"/>
    <col min="9985" max="9985" width="2.42578125" style="88" customWidth="1"/>
    <col min="9986" max="9986" width="8.140625" style="88" customWidth="1"/>
    <col min="9987" max="9987" width="8" style="88" customWidth="1"/>
    <col min="9988" max="9988" width="3.28515625" style="88" customWidth="1"/>
    <col min="9989" max="9989" width="35.28515625" style="88" customWidth="1"/>
    <col min="9990" max="9993" width="0" style="88" hidden="1" customWidth="1"/>
    <col min="9994" max="9994" width="6.5703125" style="88" customWidth="1"/>
    <col min="9995" max="9995" width="6.85546875" style="88" customWidth="1"/>
    <col min="9996" max="9997" width="8.85546875" style="88" customWidth="1"/>
    <col min="9998" max="9998" width="9.42578125" style="88" customWidth="1"/>
    <col min="9999" max="9999" width="13.140625" style="88" customWidth="1"/>
    <col min="10000" max="10001" width="3.28515625" style="88" customWidth="1"/>
    <col min="10002" max="10002" width="3.85546875" style="88" customWidth="1"/>
    <col min="10003" max="10004" width="3.28515625" style="88" customWidth="1"/>
    <col min="10005" max="10005" width="18.28515625" style="88" customWidth="1"/>
    <col min="10006" max="10006" width="3.28515625" style="88" customWidth="1"/>
    <col min="10007" max="10007" width="8.42578125" style="88" customWidth="1"/>
    <col min="10008" max="10008" width="7.140625" style="88" customWidth="1"/>
    <col min="10009" max="10009" width="3.28515625" style="88" customWidth="1"/>
    <col min="10010" max="10010" width="5.140625" style="88" customWidth="1"/>
    <col min="10011" max="10012" width="3.28515625" style="88" customWidth="1"/>
    <col min="10013" max="10013" width="3.140625" style="88" customWidth="1"/>
    <col min="10014" max="10014" width="4.7109375" style="88" customWidth="1"/>
    <col min="10015" max="10016" width="3.28515625" style="88" customWidth="1"/>
    <col min="10017" max="10017" width="2.5703125" style="88" customWidth="1"/>
    <col min="10018" max="10018" width="8.140625" style="88" customWidth="1"/>
    <col min="10019" max="10019" width="9.42578125" style="88" customWidth="1"/>
    <col min="10020" max="10020" width="4.85546875" style="88" customWidth="1"/>
    <col min="10021" max="10021" width="18" style="88" customWidth="1"/>
    <col min="10022" max="10022" width="9.85546875" style="88" customWidth="1"/>
    <col min="10023" max="10024" width="3.28515625" style="88" customWidth="1"/>
    <col min="10025" max="10025" width="12.7109375" style="88" customWidth="1"/>
    <col min="10026" max="10026" width="3.28515625" style="88" customWidth="1"/>
    <col min="10027" max="10027" width="14" style="88" customWidth="1"/>
    <col min="10028" max="10035" width="3.28515625" style="88" customWidth="1"/>
    <col min="10036" max="10240" width="9.140625" style="88"/>
    <col min="10241" max="10241" width="2.42578125" style="88" customWidth="1"/>
    <col min="10242" max="10242" width="8.140625" style="88" customWidth="1"/>
    <col min="10243" max="10243" width="8" style="88" customWidth="1"/>
    <col min="10244" max="10244" width="3.28515625" style="88" customWidth="1"/>
    <col min="10245" max="10245" width="35.28515625" style="88" customWidth="1"/>
    <col min="10246" max="10249" width="0" style="88" hidden="1" customWidth="1"/>
    <col min="10250" max="10250" width="6.5703125" style="88" customWidth="1"/>
    <col min="10251" max="10251" width="6.85546875" style="88" customWidth="1"/>
    <col min="10252" max="10253" width="8.85546875" style="88" customWidth="1"/>
    <col min="10254" max="10254" width="9.42578125" style="88" customWidth="1"/>
    <col min="10255" max="10255" width="13.140625" style="88" customWidth="1"/>
    <col min="10256" max="10257" width="3.28515625" style="88" customWidth="1"/>
    <col min="10258" max="10258" width="3.85546875" style="88" customWidth="1"/>
    <col min="10259" max="10260" width="3.28515625" style="88" customWidth="1"/>
    <col min="10261" max="10261" width="18.28515625" style="88" customWidth="1"/>
    <col min="10262" max="10262" width="3.28515625" style="88" customWidth="1"/>
    <col min="10263" max="10263" width="8.42578125" style="88" customWidth="1"/>
    <col min="10264" max="10264" width="7.140625" style="88" customWidth="1"/>
    <col min="10265" max="10265" width="3.28515625" style="88" customWidth="1"/>
    <col min="10266" max="10266" width="5.140625" style="88" customWidth="1"/>
    <col min="10267" max="10268" width="3.28515625" style="88" customWidth="1"/>
    <col min="10269" max="10269" width="3.140625" style="88" customWidth="1"/>
    <col min="10270" max="10270" width="4.7109375" style="88" customWidth="1"/>
    <col min="10271" max="10272" width="3.28515625" style="88" customWidth="1"/>
    <col min="10273" max="10273" width="2.5703125" style="88" customWidth="1"/>
    <col min="10274" max="10274" width="8.140625" style="88" customWidth="1"/>
    <col min="10275" max="10275" width="9.42578125" style="88" customWidth="1"/>
    <col min="10276" max="10276" width="4.85546875" style="88" customWidth="1"/>
    <col min="10277" max="10277" width="18" style="88" customWidth="1"/>
    <col min="10278" max="10278" width="9.85546875" style="88" customWidth="1"/>
    <col min="10279" max="10280" width="3.28515625" style="88" customWidth="1"/>
    <col min="10281" max="10281" width="12.7109375" style="88" customWidth="1"/>
    <col min="10282" max="10282" width="3.28515625" style="88" customWidth="1"/>
    <col min="10283" max="10283" width="14" style="88" customWidth="1"/>
    <col min="10284" max="10291" width="3.28515625" style="88" customWidth="1"/>
    <col min="10292" max="10496" width="9.140625" style="88"/>
    <col min="10497" max="10497" width="2.42578125" style="88" customWidth="1"/>
    <col min="10498" max="10498" width="8.140625" style="88" customWidth="1"/>
    <col min="10499" max="10499" width="8" style="88" customWidth="1"/>
    <col min="10500" max="10500" width="3.28515625" style="88" customWidth="1"/>
    <col min="10501" max="10501" width="35.28515625" style="88" customWidth="1"/>
    <col min="10502" max="10505" width="0" style="88" hidden="1" customWidth="1"/>
    <col min="10506" max="10506" width="6.5703125" style="88" customWidth="1"/>
    <col min="10507" max="10507" width="6.85546875" style="88" customWidth="1"/>
    <col min="10508" max="10509" width="8.85546875" style="88" customWidth="1"/>
    <col min="10510" max="10510" width="9.42578125" style="88" customWidth="1"/>
    <col min="10511" max="10511" width="13.140625" style="88" customWidth="1"/>
    <col min="10512" max="10513" width="3.28515625" style="88" customWidth="1"/>
    <col min="10514" max="10514" width="3.85546875" style="88" customWidth="1"/>
    <col min="10515" max="10516" width="3.28515625" style="88" customWidth="1"/>
    <col min="10517" max="10517" width="18.28515625" style="88" customWidth="1"/>
    <col min="10518" max="10518" width="3.28515625" style="88" customWidth="1"/>
    <col min="10519" max="10519" width="8.42578125" style="88" customWidth="1"/>
    <col min="10520" max="10520" width="7.140625" style="88" customWidth="1"/>
    <col min="10521" max="10521" width="3.28515625" style="88" customWidth="1"/>
    <col min="10522" max="10522" width="5.140625" style="88" customWidth="1"/>
    <col min="10523" max="10524" width="3.28515625" style="88" customWidth="1"/>
    <col min="10525" max="10525" width="3.140625" style="88" customWidth="1"/>
    <col min="10526" max="10526" width="4.7109375" style="88" customWidth="1"/>
    <col min="10527" max="10528" width="3.28515625" style="88" customWidth="1"/>
    <col min="10529" max="10529" width="2.5703125" style="88" customWidth="1"/>
    <col min="10530" max="10530" width="8.140625" style="88" customWidth="1"/>
    <col min="10531" max="10531" width="9.42578125" style="88" customWidth="1"/>
    <col min="10532" max="10532" width="4.85546875" style="88" customWidth="1"/>
    <col min="10533" max="10533" width="18" style="88" customWidth="1"/>
    <col min="10534" max="10534" width="9.85546875" style="88" customWidth="1"/>
    <col min="10535" max="10536" width="3.28515625" style="88" customWidth="1"/>
    <col min="10537" max="10537" width="12.7109375" style="88" customWidth="1"/>
    <col min="10538" max="10538" width="3.28515625" style="88" customWidth="1"/>
    <col min="10539" max="10539" width="14" style="88" customWidth="1"/>
    <col min="10540" max="10547" width="3.28515625" style="88" customWidth="1"/>
    <col min="10548" max="10752" width="9.140625" style="88"/>
    <col min="10753" max="10753" width="2.42578125" style="88" customWidth="1"/>
    <col min="10754" max="10754" width="8.140625" style="88" customWidth="1"/>
    <col min="10755" max="10755" width="8" style="88" customWidth="1"/>
    <col min="10756" max="10756" width="3.28515625" style="88" customWidth="1"/>
    <col min="10757" max="10757" width="35.28515625" style="88" customWidth="1"/>
    <col min="10758" max="10761" width="0" style="88" hidden="1" customWidth="1"/>
    <col min="10762" max="10762" width="6.5703125" style="88" customWidth="1"/>
    <col min="10763" max="10763" width="6.85546875" style="88" customWidth="1"/>
    <col min="10764" max="10765" width="8.85546875" style="88" customWidth="1"/>
    <col min="10766" max="10766" width="9.42578125" style="88" customWidth="1"/>
    <col min="10767" max="10767" width="13.140625" style="88" customWidth="1"/>
    <col min="10768" max="10769" width="3.28515625" style="88" customWidth="1"/>
    <col min="10770" max="10770" width="3.85546875" style="88" customWidth="1"/>
    <col min="10771" max="10772" width="3.28515625" style="88" customWidth="1"/>
    <col min="10773" max="10773" width="18.28515625" style="88" customWidth="1"/>
    <col min="10774" max="10774" width="3.28515625" style="88" customWidth="1"/>
    <col min="10775" max="10775" width="8.42578125" style="88" customWidth="1"/>
    <col min="10776" max="10776" width="7.140625" style="88" customWidth="1"/>
    <col min="10777" max="10777" width="3.28515625" style="88" customWidth="1"/>
    <col min="10778" max="10778" width="5.140625" style="88" customWidth="1"/>
    <col min="10779" max="10780" width="3.28515625" style="88" customWidth="1"/>
    <col min="10781" max="10781" width="3.140625" style="88" customWidth="1"/>
    <col min="10782" max="10782" width="4.7109375" style="88" customWidth="1"/>
    <col min="10783" max="10784" width="3.28515625" style="88" customWidth="1"/>
    <col min="10785" max="10785" width="2.5703125" style="88" customWidth="1"/>
    <col min="10786" max="10786" width="8.140625" style="88" customWidth="1"/>
    <col min="10787" max="10787" width="9.42578125" style="88" customWidth="1"/>
    <col min="10788" max="10788" width="4.85546875" style="88" customWidth="1"/>
    <col min="10789" max="10789" width="18" style="88" customWidth="1"/>
    <col min="10790" max="10790" width="9.85546875" style="88" customWidth="1"/>
    <col min="10791" max="10792" width="3.28515625" style="88" customWidth="1"/>
    <col min="10793" max="10793" width="12.7109375" style="88" customWidth="1"/>
    <col min="10794" max="10794" width="3.28515625" style="88" customWidth="1"/>
    <col min="10795" max="10795" width="14" style="88" customWidth="1"/>
    <col min="10796" max="10803" width="3.28515625" style="88" customWidth="1"/>
    <col min="10804" max="11008" width="9.140625" style="88"/>
    <col min="11009" max="11009" width="2.42578125" style="88" customWidth="1"/>
    <col min="11010" max="11010" width="8.140625" style="88" customWidth="1"/>
    <col min="11011" max="11011" width="8" style="88" customWidth="1"/>
    <col min="11012" max="11012" width="3.28515625" style="88" customWidth="1"/>
    <col min="11013" max="11013" width="35.28515625" style="88" customWidth="1"/>
    <col min="11014" max="11017" width="0" style="88" hidden="1" customWidth="1"/>
    <col min="11018" max="11018" width="6.5703125" style="88" customWidth="1"/>
    <col min="11019" max="11019" width="6.85546875" style="88" customWidth="1"/>
    <col min="11020" max="11021" width="8.85546875" style="88" customWidth="1"/>
    <col min="11022" max="11022" width="9.42578125" style="88" customWidth="1"/>
    <col min="11023" max="11023" width="13.140625" style="88" customWidth="1"/>
    <col min="11024" max="11025" width="3.28515625" style="88" customWidth="1"/>
    <col min="11026" max="11026" width="3.85546875" style="88" customWidth="1"/>
    <col min="11027" max="11028" width="3.28515625" style="88" customWidth="1"/>
    <col min="11029" max="11029" width="18.28515625" style="88" customWidth="1"/>
    <col min="11030" max="11030" width="3.28515625" style="88" customWidth="1"/>
    <col min="11031" max="11031" width="8.42578125" style="88" customWidth="1"/>
    <col min="11032" max="11032" width="7.140625" style="88" customWidth="1"/>
    <col min="11033" max="11033" width="3.28515625" style="88" customWidth="1"/>
    <col min="11034" max="11034" width="5.140625" style="88" customWidth="1"/>
    <col min="11035" max="11036" width="3.28515625" style="88" customWidth="1"/>
    <col min="11037" max="11037" width="3.140625" style="88" customWidth="1"/>
    <col min="11038" max="11038" width="4.7109375" style="88" customWidth="1"/>
    <col min="11039" max="11040" width="3.28515625" style="88" customWidth="1"/>
    <col min="11041" max="11041" width="2.5703125" style="88" customWidth="1"/>
    <col min="11042" max="11042" width="8.140625" style="88" customWidth="1"/>
    <col min="11043" max="11043" width="9.42578125" style="88" customWidth="1"/>
    <col min="11044" max="11044" width="4.85546875" style="88" customWidth="1"/>
    <col min="11045" max="11045" width="18" style="88" customWidth="1"/>
    <col min="11046" max="11046" width="9.85546875" style="88" customWidth="1"/>
    <col min="11047" max="11048" width="3.28515625" style="88" customWidth="1"/>
    <col min="11049" max="11049" width="12.7109375" style="88" customWidth="1"/>
    <col min="11050" max="11050" width="3.28515625" style="88" customWidth="1"/>
    <col min="11051" max="11051" width="14" style="88" customWidth="1"/>
    <col min="11052" max="11059" width="3.28515625" style="88" customWidth="1"/>
    <col min="11060" max="11264" width="9.140625" style="88"/>
    <col min="11265" max="11265" width="2.42578125" style="88" customWidth="1"/>
    <col min="11266" max="11266" width="8.140625" style="88" customWidth="1"/>
    <col min="11267" max="11267" width="8" style="88" customWidth="1"/>
    <col min="11268" max="11268" width="3.28515625" style="88" customWidth="1"/>
    <col min="11269" max="11269" width="35.28515625" style="88" customWidth="1"/>
    <col min="11270" max="11273" width="0" style="88" hidden="1" customWidth="1"/>
    <col min="11274" max="11274" width="6.5703125" style="88" customWidth="1"/>
    <col min="11275" max="11275" width="6.85546875" style="88" customWidth="1"/>
    <col min="11276" max="11277" width="8.85546875" style="88" customWidth="1"/>
    <col min="11278" max="11278" width="9.42578125" style="88" customWidth="1"/>
    <col min="11279" max="11279" width="13.140625" style="88" customWidth="1"/>
    <col min="11280" max="11281" width="3.28515625" style="88" customWidth="1"/>
    <col min="11282" max="11282" width="3.85546875" style="88" customWidth="1"/>
    <col min="11283" max="11284" width="3.28515625" style="88" customWidth="1"/>
    <col min="11285" max="11285" width="18.28515625" style="88" customWidth="1"/>
    <col min="11286" max="11286" width="3.28515625" style="88" customWidth="1"/>
    <col min="11287" max="11287" width="8.42578125" style="88" customWidth="1"/>
    <col min="11288" max="11288" width="7.140625" style="88" customWidth="1"/>
    <col min="11289" max="11289" width="3.28515625" style="88" customWidth="1"/>
    <col min="11290" max="11290" width="5.140625" style="88" customWidth="1"/>
    <col min="11291" max="11292" width="3.28515625" style="88" customWidth="1"/>
    <col min="11293" max="11293" width="3.140625" style="88" customWidth="1"/>
    <col min="11294" max="11294" width="4.7109375" style="88" customWidth="1"/>
    <col min="11295" max="11296" width="3.28515625" style="88" customWidth="1"/>
    <col min="11297" max="11297" width="2.5703125" style="88" customWidth="1"/>
    <col min="11298" max="11298" width="8.140625" style="88" customWidth="1"/>
    <col min="11299" max="11299" width="9.42578125" style="88" customWidth="1"/>
    <col min="11300" max="11300" width="4.85546875" style="88" customWidth="1"/>
    <col min="11301" max="11301" width="18" style="88" customWidth="1"/>
    <col min="11302" max="11302" width="9.85546875" style="88" customWidth="1"/>
    <col min="11303" max="11304" width="3.28515625" style="88" customWidth="1"/>
    <col min="11305" max="11305" width="12.7109375" style="88" customWidth="1"/>
    <col min="11306" max="11306" width="3.28515625" style="88" customWidth="1"/>
    <col min="11307" max="11307" width="14" style="88" customWidth="1"/>
    <col min="11308" max="11315" width="3.28515625" style="88" customWidth="1"/>
    <col min="11316" max="11520" width="9.140625" style="88"/>
    <col min="11521" max="11521" width="2.42578125" style="88" customWidth="1"/>
    <col min="11522" max="11522" width="8.140625" style="88" customWidth="1"/>
    <col min="11523" max="11523" width="8" style="88" customWidth="1"/>
    <col min="11524" max="11524" width="3.28515625" style="88" customWidth="1"/>
    <col min="11525" max="11525" width="35.28515625" style="88" customWidth="1"/>
    <col min="11526" max="11529" width="0" style="88" hidden="1" customWidth="1"/>
    <col min="11530" max="11530" width="6.5703125" style="88" customWidth="1"/>
    <col min="11531" max="11531" width="6.85546875" style="88" customWidth="1"/>
    <col min="11532" max="11533" width="8.85546875" style="88" customWidth="1"/>
    <col min="11534" max="11534" width="9.42578125" style="88" customWidth="1"/>
    <col min="11535" max="11535" width="13.140625" style="88" customWidth="1"/>
    <col min="11536" max="11537" width="3.28515625" style="88" customWidth="1"/>
    <col min="11538" max="11538" width="3.85546875" style="88" customWidth="1"/>
    <col min="11539" max="11540" width="3.28515625" style="88" customWidth="1"/>
    <col min="11541" max="11541" width="18.28515625" style="88" customWidth="1"/>
    <col min="11542" max="11542" width="3.28515625" style="88" customWidth="1"/>
    <col min="11543" max="11543" width="8.42578125" style="88" customWidth="1"/>
    <col min="11544" max="11544" width="7.140625" style="88" customWidth="1"/>
    <col min="11545" max="11545" width="3.28515625" style="88" customWidth="1"/>
    <col min="11546" max="11546" width="5.140625" style="88" customWidth="1"/>
    <col min="11547" max="11548" width="3.28515625" style="88" customWidth="1"/>
    <col min="11549" max="11549" width="3.140625" style="88" customWidth="1"/>
    <col min="11550" max="11550" width="4.7109375" style="88" customWidth="1"/>
    <col min="11551" max="11552" width="3.28515625" style="88" customWidth="1"/>
    <col min="11553" max="11553" width="2.5703125" style="88" customWidth="1"/>
    <col min="11554" max="11554" width="8.140625" style="88" customWidth="1"/>
    <col min="11555" max="11555" width="9.42578125" style="88" customWidth="1"/>
    <col min="11556" max="11556" width="4.85546875" style="88" customWidth="1"/>
    <col min="11557" max="11557" width="18" style="88" customWidth="1"/>
    <col min="11558" max="11558" width="9.85546875" style="88" customWidth="1"/>
    <col min="11559" max="11560" width="3.28515625" style="88" customWidth="1"/>
    <col min="11561" max="11561" width="12.7109375" style="88" customWidth="1"/>
    <col min="11562" max="11562" width="3.28515625" style="88" customWidth="1"/>
    <col min="11563" max="11563" width="14" style="88" customWidth="1"/>
    <col min="11564" max="11571" width="3.28515625" style="88" customWidth="1"/>
    <col min="11572" max="11776" width="9.140625" style="88"/>
    <col min="11777" max="11777" width="2.42578125" style="88" customWidth="1"/>
    <col min="11778" max="11778" width="8.140625" style="88" customWidth="1"/>
    <col min="11779" max="11779" width="8" style="88" customWidth="1"/>
    <col min="11780" max="11780" width="3.28515625" style="88" customWidth="1"/>
    <col min="11781" max="11781" width="35.28515625" style="88" customWidth="1"/>
    <col min="11782" max="11785" width="0" style="88" hidden="1" customWidth="1"/>
    <col min="11786" max="11786" width="6.5703125" style="88" customWidth="1"/>
    <col min="11787" max="11787" width="6.85546875" style="88" customWidth="1"/>
    <col min="11788" max="11789" width="8.85546875" style="88" customWidth="1"/>
    <col min="11790" max="11790" width="9.42578125" style="88" customWidth="1"/>
    <col min="11791" max="11791" width="13.140625" style="88" customWidth="1"/>
    <col min="11792" max="11793" width="3.28515625" style="88" customWidth="1"/>
    <col min="11794" max="11794" width="3.85546875" style="88" customWidth="1"/>
    <col min="11795" max="11796" width="3.28515625" style="88" customWidth="1"/>
    <col min="11797" max="11797" width="18.28515625" style="88" customWidth="1"/>
    <col min="11798" max="11798" width="3.28515625" style="88" customWidth="1"/>
    <col min="11799" max="11799" width="8.42578125" style="88" customWidth="1"/>
    <col min="11800" max="11800" width="7.140625" style="88" customWidth="1"/>
    <col min="11801" max="11801" width="3.28515625" style="88" customWidth="1"/>
    <col min="11802" max="11802" width="5.140625" style="88" customWidth="1"/>
    <col min="11803" max="11804" width="3.28515625" style="88" customWidth="1"/>
    <col min="11805" max="11805" width="3.140625" style="88" customWidth="1"/>
    <col min="11806" max="11806" width="4.7109375" style="88" customWidth="1"/>
    <col min="11807" max="11808" width="3.28515625" style="88" customWidth="1"/>
    <col min="11809" max="11809" width="2.5703125" style="88" customWidth="1"/>
    <col min="11810" max="11810" width="8.140625" style="88" customWidth="1"/>
    <col min="11811" max="11811" width="9.42578125" style="88" customWidth="1"/>
    <col min="11812" max="11812" width="4.85546875" style="88" customWidth="1"/>
    <col min="11813" max="11813" width="18" style="88" customWidth="1"/>
    <col min="11814" max="11814" width="9.85546875" style="88" customWidth="1"/>
    <col min="11815" max="11816" width="3.28515625" style="88" customWidth="1"/>
    <col min="11817" max="11817" width="12.7109375" style="88" customWidth="1"/>
    <col min="11818" max="11818" width="3.28515625" style="88" customWidth="1"/>
    <col min="11819" max="11819" width="14" style="88" customWidth="1"/>
    <col min="11820" max="11827" width="3.28515625" style="88" customWidth="1"/>
    <col min="11828" max="12032" width="9.140625" style="88"/>
    <col min="12033" max="12033" width="2.42578125" style="88" customWidth="1"/>
    <col min="12034" max="12034" width="8.140625" style="88" customWidth="1"/>
    <col min="12035" max="12035" width="8" style="88" customWidth="1"/>
    <col min="12036" max="12036" width="3.28515625" style="88" customWidth="1"/>
    <col min="12037" max="12037" width="35.28515625" style="88" customWidth="1"/>
    <col min="12038" max="12041" width="0" style="88" hidden="1" customWidth="1"/>
    <col min="12042" max="12042" width="6.5703125" style="88" customWidth="1"/>
    <col min="12043" max="12043" width="6.85546875" style="88" customWidth="1"/>
    <col min="12044" max="12045" width="8.85546875" style="88" customWidth="1"/>
    <col min="12046" max="12046" width="9.42578125" style="88" customWidth="1"/>
    <col min="12047" max="12047" width="13.140625" style="88" customWidth="1"/>
    <col min="12048" max="12049" width="3.28515625" style="88" customWidth="1"/>
    <col min="12050" max="12050" width="3.85546875" style="88" customWidth="1"/>
    <col min="12051" max="12052" width="3.28515625" style="88" customWidth="1"/>
    <col min="12053" max="12053" width="18.28515625" style="88" customWidth="1"/>
    <col min="12054" max="12054" width="3.28515625" style="88" customWidth="1"/>
    <col min="12055" max="12055" width="8.42578125" style="88" customWidth="1"/>
    <col min="12056" max="12056" width="7.140625" style="88" customWidth="1"/>
    <col min="12057" max="12057" width="3.28515625" style="88" customWidth="1"/>
    <col min="12058" max="12058" width="5.140625" style="88" customWidth="1"/>
    <col min="12059" max="12060" width="3.28515625" style="88" customWidth="1"/>
    <col min="12061" max="12061" width="3.140625" style="88" customWidth="1"/>
    <col min="12062" max="12062" width="4.7109375" style="88" customWidth="1"/>
    <col min="12063" max="12064" width="3.28515625" style="88" customWidth="1"/>
    <col min="12065" max="12065" width="2.5703125" style="88" customWidth="1"/>
    <col min="12066" max="12066" width="8.140625" style="88" customWidth="1"/>
    <col min="12067" max="12067" width="9.42578125" style="88" customWidth="1"/>
    <col min="12068" max="12068" width="4.85546875" style="88" customWidth="1"/>
    <col min="12069" max="12069" width="18" style="88" customWidth="1"/>
    <col min="12070" max="12070" width="9.85546875" style="88" customWidth="1"/>
    <col min="12071" max="12072" width="3.28515625" style="88" customWidth="1"/>
    <col min="12073" max="12073" width="12.7109375" style="88" customWidth="1"/>
    <col min="12074" max="12074" width="3.28515625" style="88" customWidth="1"/>
    <col min="12075" max="12075" width="14" style="88" customWidth="1"/>
    <col min="12076" max="12083" width="3.28515625" style="88" customWidth="1"/>
    <col min="12084" max="12288" width="9.140625" style="88"/>
    <col min="12289" max="12289" width="2.42578125" style="88" customWidth="1"/>
    <col min="12290" max="12290" width="8.140625" style="88" customWidth="1"/>
    <col min="12291" max="12291" width="8" style="88" customWidth="1"/>
    <col min="12292" max="12292" width="3.28515625" style="88" customWidth="1"/>
    <col min="12293" max="12293" width="35.28515625" style="88" customWidth="1"/>
    <col min="12294" max="12297" width="0" style="88" hidden="1" customWidth="1"/>
    <col min="12298" max="12298" width="6.5703125" style="88" customWidth="1"/>
    <col min="12299" max="12299" width="6.85546875" style="88" customWidth="1"/>
    <col min="12300" max="12301" width="8.85546875" style="88" customWidth="1"/>
    <col min="12302" max="12302" width="9.42578125" style="88" customWidth="1"/>
    <col min="12303" max="12303" width="13.140625" style="88" customWidth="1"/>
    <col min="12304" max="12305" width="3.28515625" style="88" customWidth="1"/>
    <col min="12306" max="12306" width="3.85546875" style="88" customWidth="1"/>
    <col min="12307" max="12308" width="3.28515625" style="88" customWidth="1"/>
    <col min="12309" max="12309" width="18.28515625" style="88" customWidth="1"/>
    <col min="12310" max="12310" width="3.28515625" style="88" customWidth="1"/>
    <col min="12311" max="12311" width="8.42578125" style="88" customWidth="1"/>
    <col min="12312" max="12312" width="7.140625" style="88" customWidth="1"/>
    <col min="12313" max="12313" width="3.28515625" style="88" customWidth="1"/>
    <col min="12314" max="12314" width="5.140625" style="88" customWidth="1"/>
    <col min="12315" max="12316" width="3.28515625" style="88" customWidth="1"/>
    <col min="12317" max="12317" width="3.140625" style="88" customWidth="1"/>
    <col min="12318" max="12318" width="4.7109375" style="88" customWidth="1"/>
    <col min="12319" max="12320" width="3.28515625" style="88" customWidth="1"/>
    <col min="12321" max="12321" width="2.5703125" style="88" customWidth="1"/>
    <col min="12322" max="12322" width="8.140625" style="88" customWidth="1"/>
    <col min="12323" max="12323" width="9.42578125" style="88" customWidth="1"/>
    <col min="12324" max="12324" width="4.85546875" style="88" customWidth="1"/>
    <col min="12325" max="12325" width="18" style="88" customWidth="1"/>
    <col min="12326" max="12326" width="9.85546875" style="88" customWidth="1"/>
    <col min="12327" max="12328" width="3.28515625" style="88" customWidth="1"/>
    <col min="12329" max="12329" width="12.7109375" style="88" customWidth="1"/>
    <col min="12330" max="12330" width="3.28515625" style="88" customWidth="1"/>
    <col min="12331" max="12331" width="14" style="88" customWidth="1"/>
    <col min="12332" max="12339" width="3.28515625" style="88" customWidth="1"/>
    <col min="12340" max="12544" width="9.140625" style="88"/>
    <col min="12545" max="12545" width="2.42578125" style="88" customWidth="1"/>
    <col min="12546" max="12546" width="8.140625" style="88" customWidth="1"/>
    <col min="12547" max="12547" width="8" style="88" customWidth="1"/>
    <col min="12548" max="12548" width="3.28515625" style="88" customWidth="1"/>
    <col min="12549" max="12549" width="35.28515625" style="88" customWidth="1"/>
    <col min="12550" max="12553" width="0" style="88" hidden="1" customWidth="1"/>
    <col min="12554" max="12554" width="6.5703125" style="88" customWidth="1"/>
    <col min="12555" max="12555" width="6.85546875" style="88" customWidth="1"/>
    <col min="12556" max="12557" width="8.85546875" style="88" customWidth="1"/>
    <col min="12558" max="12558" width="9.42578125" style="88" customWidth="1"/>
    <col min="12559" max="12559" width="13.140625" style="88" customWidth="1"/>
    <col min="12560" max="12561" width="3.28515625" style="88" customWidth="1"/>
    <col min="12562" max="12562" width="3.85546875" style="88" customWidth="1"/>
    <col min="12563" max="12564" width="3.28515625" style="88" customWidth="1"/>
    <col min="12565" max="12565" width="18.28515625" style="88" customWidth="1"/>
    <col min="12566" max="12566" width="3.28515625" style="88" customWidth="1"/>
    <col min="12567" max="12567" width="8.42578125" style="88" customWidth="1"/>
    <col min="12568" max="12568" width="7.140625" style="88" customWidth="1"/>
    <col min="12569" max="12569" width="3.28515625" style="88" customWidth="1"/>
    <col min="12570" max="12570" width="5.140625" style="88" customWidth="1"/>
    <col min="12571" max="12572" width="3.28515625" style="88" customWidth="1"/>
    <col min="12573" max="12573" width="3.140625" style="88" customWidth="1"/>
    <col min="12574" max="12574" width="4.7109375" style="88" customWidth="1"/>
    <col min="12575" max="12576" width="3.28515625" style="88" customWidth="1"/>
    <col min="12577" max="12577" width="2.5703125" style="88" customWidth="1"/>
    <col min="12578" max="12578" width="8.140625" style="88" customWidth="1"/>
    <col min="12579" max="12579" width="9.42578125" style="88" customWidth="1"/>
    <col min="12580" max="12580" width="4.85546875" style="88" customWidth="1"/>
    <col min="12581" max="12581" width="18" style="88" customWidth="1"/>
    <col min="12582" max="12582" width="9.85546875" style="88" customWidth="1"/>
    <col min="12583" max="12584" width="3.28515625" style="88" customWidth="1"/>
    <col min="12585" max="12585" width="12.7109375" style="88" customWidth="1"/>
    <col min="12586" max="12586" width="3.28515625" style="88" customWidth="1"/>
    <col min="12587" max="12587" width="14" style="88" customWidth="1"/>
    <col min="12588" max="12595" width="3.28515625" style="88" customWidth="1"/>
    <col min="12596" max="12800" width="9.140625" style="88"/>
    <col min="12801" max="12801" width="2.42578125" style="88" customWidth="1"/>
    <col min="12802" max="12802" width="8.140625" style="88" customWidth="1"/>
    <col min="12803" max="12803" width="8" style="88" customWidth="1"/>
    <col min="12804" max="12804" width="3.28515625" style="88" customWidth="1"/>
    <col min="12805" max="12805" width="35.28515625" style="88" customWidth="1"/>
    <col min="12806" max="12809" width="0" style="88" hidden="1" customWidth="1"/>
    <col min="12810" max="12810" width="6.5703125" style="88" customWidth="1"/>
    <col min="12811" max="12811" width="6.85546875" style="88" customWidth="1"/>
    <col min="12812" max="12813" width="8.85546875" style="88" customWidth="1"/>
    <col min="12814" max="12814" width="9.42578125" style="88" customWidth="1"/>
    <col min="12815" max="12815" width="13.140625" style="88" customWidth="1"/>
    <col min="12816" max="12817" width="3.28515625" style="88" customWidth="1"/>
    <col min="12818" max="12818" width="3.85546875" style="88" customWidth="1"/>
    <col min="12819" max="12820" width="3.28515625" style="88" customWidth="1"/>
    <col min="12821" max="12821" width="18.28515625" style="88" customWidth="1"/>
    <col min="12822" max="12822" width="3.28515625" style="88" customWidth="1"/>
    <col min="12823" max="12823" width="8.42578125" style="88" customWidth="1"/>
    <col min="12824" max="12824" width="7.140625" style="88" customWidth="1"/>
    <col min="12825" max="12825" width="3.28515625" style="88" customWidth="1"/>
    <col min="12826" max="12826" width="5.140625" style="88" customWidth="1"/>
    <col min="12827" max="12828" width="3.28515625" style="88" customWidth="1"/>
    <col min="12829" max="12829" width="3.140625" style="88" customWidth="1"/>
    <col min="12830" max="12830" width="4.7109375" style="88" customWidth="1"/>
    <col min="12831" max="12832" width="3.28515625" style="88" customWidth="1"/>
    <col min="12833" max="12833" width="2.5703125" style="88" customWidth="1"/>
    <col min="12834" max="12834" width="8.140625" style="88" customWidth="1"/>
    <col min="12835" max="12835" width="9.42578125" style="88" customWidth="1"/>
    <col min="12836" max="12836" width="4.85546875" style="88" customWidth="1"/>
    <col min="12837" max="12837" width="18" style="88" customWidth="1"/>
    <col min="12838" max="12838" width="9.85546875" style="88" customWidth="1"/>
    <col min="12839" max="12840" width="3.28515625" style="88" customWidth="1"/>
    <col min="12841" max="12841" width="12.7109375" style="88" customWidth="1"/>
    <col min="12842" max="12842" width="3.28515625" style="88" customWidth="1"/>
    <col min="12843" max="12843" width="14" style="88" customWidth="1"/>
    <col min="12844" max="12851" width="3.28515625" style="88" customWidth="1"/>
    <col min="12852" max="13056" width="9.140625" style="88"/>
    <col min="13057" max="13057" width="2.42578125" style="88" customWidth="1"/>
    <col min="13058" max="13058" width="8.140625" style="88" customWidth="1"/>
    <col min="13059" max="13059" width="8" style="88" customWidth="1"/>
    <col min="13060" max="13060" width="3.28515625" style="88" customWidth="1"/>
    <col min="13061" max="13061" width="35.28515625" style="88" customWidth="1"/>
    <col min="13062" max="13065" width="0" style="88" hidden="1" customWidth="1"/>
    <col min="13066" max="13066" width="6.5703125" style="88" customWidth="1"/>
    <col min="13067" max="13067" width="6.85546875" style="88" customWidth="1"/>
    <col min="13068" max="13069" width="8.85546875" style="88" customWidth="1"/>
    <col min="13070" max="13070" width="9.42578125" style="88" customWidth="1"/>
    <col min="13071" max="13071" width="13.140625" style="88" customWidth="1"/>
    <col min="13072" max="13073" width="3.28515625" style="88" customWidth="1"/>
    <col min="13074" max="13074" width="3.85546875" style="88" customWidth="1"/>
    <col min="13075" max="13076" width="3.28515625" style="88" customWidth="1"/>
    <col min="13077" max="13077" width="18.28515625" style="88" customWidth="1"/>
    <col min="13078" max="13078" width="3.28515625" style="88" customWidth="1"/>
    <col min="13079" max="13079" width="8.42578125" style="88" customWidth="1"/>
    <col min="13080" max="13080" width="7.140625" style="88" customWidth="1"/>
    <col min="13081" max="13081" width="3.28515625" style="88" customWidth="1"/>
    <col min="13082" max="13082" width="5.140625" style="88" customWidth="1"/>
    <col min="13083" max="13084" width="3.28515625" style="88" customWidth="1"/>
    <col min="13085" max="13085" width="3.140625" style="88" customWidth="1"/>
    <col min="13086" max="13086" width="4.7109375" style="88" customWidth="1"/>
    <col min="13087" max="13088" width="3.28515625" style="88" customWidth="1"/>
    <col min="13089" max="13089" width="2.5703125" style="88" customWidth="1"/>
    <col min="13090" max="13090" width="8.140625" style="88" customWidth="1"/>
    <col min="13091" max="13091" width="9.42578125" style="88" customWidth="1"/>
    <col min="13092" max="13092" width="4.85546875" style="88" customWidth="1"/>
    <col min="13093" max="13093" width="18" style="88" customWidth="1"/>
    <col min="13094" max="13094" width="9.85546875" style="88" customWidth="1"/>
    <col min="13095" max="13096" width="3.28515625" style="88" customWidth="1"/>
    <col min="13097" max="13097" width="12.7109375" style="88" customWidth="1"/>
    <col min="13098" max="13098" width="3.28515625" style="88" customWidth="1"/>
    <col min="13099" max="13099" width="14" style="88" customWidth="1"/>
    <col min="13100" max="13107" width="3.28515625" style="88" customWidth="1"/>
    <col min="13108" max="13312" width="9.140625" style="88"/>
    <col min="13313" max="13313" width="2.42578125" style="88" customWidth="1"/>
    <col min="13314" max="13314" width="8.140625" style="88" customWidth="1"/>
    <col min="13315" max="13315" width="8" style="88" customWidth="1"/>
    <col min="13316" max="13316" width="3.28515625" style="88" customWidth="1"/>
    <col min="13317" max="13317" width="35.28515625" style="88" customWidth="1"/>
    <col min="13318" max="13321" width="0" style="88" hidden="1" customWidth="1"/>
    <col min="13322" max="13322" width="6.5703125" style="88" customWidth="1"/>
    <col min="13323" max="13323" width="6.85546875" style="88" customWidth="1"/>
    <col min="13324" max="13325" width="8.85546875" style="88" customWidth="1"/>
    <col min="13326" max="13326" width="9.42578125" style="88" customWidth="1"/>
    <col min="13327" max="13327" width="13.140625" style="88" customWidth="1"/>
    <col min="13328" max="13329" width="3.28515625" style="88" customWidth="1"/>
    <col min="13330" max="13330" width="3.85546875" style="88" customWidth="1"/>
    <col min="13331" max="13332" width="3.28515625" style="88" customWidth="1"/>
    <col min="13333" max="13333" width="18.28515625" style="88" customWidth="1"/>
    <col min="13334" max="13334" width="3.28515625" style="88" customWidth="1"/>
    <col min="13335" max="13335" width="8.42578125" style="88" customWidth="1"/>
    <col min="13336" max="13336" width="7.140625" style="88" customWidth="1"/>
    <col min="13337" max="13337" width="3.28515625" style="88" customWidth="1"/>
    <col min="13338" max="13338" width="5.140625" style="88" customWidth="1"/>
    <col min="13339" max="13340" width="3.28515625" style="88" customWidth="1"/>
    <col min="13341" max="13341" width="3.140625" style="88" customWidth="1"/>
    <col min="13342" max="13342" width="4.7109375" style="88" customWidth="1"/>
    <col min="13343" max="13344" width="3.28515625" style="88" customWidth="1"/>
    <col min="13345" max="13345" width="2.5703125" style="88" customWidth="1"/>
    <col min="13346" max="13346" width="8.140625" style="88" customWidth="1"/>
    <col min="13347" max="13347" width="9.42578125" style="88" customWidth="1"/>
    <col min="13348" max="13348" width="4.85546875" style="88" customWidth="1"/>
    <col min="13349" max="13349" width="18" style="88" customWidth="1"/>
    <col min="13350" max="13350" width="9.85546875" style="88" customWidth="1"/>
    <col min="13351" max="13352" width="3.28515625" style="88" customWidth="1"/>
    <col min="13353" max="13353" width="12.7109375" style="88" customWidth="1"/>
    <col min="13354" max="13354" width="3.28515625" style="88" customWidth="1"/>
    <col min="13355" max="13355" width="14" style="88" customWidth="1"/>
    <col min="13356" max="13363" width="3.28515625" style="88" customWidth="1"/>
    <col min="13364" max="13568" width="9.140625" style="88"/>
    <col min="13569" max="13569" width="2.42578125" style="88" customWidth="1"/>
    <col min="13570" max="13570" width="8.140625" style="88" customWidth="1"/>
    <col min="13571" max="13571" width="8" style="88" customWidth="1"/>
    <col min="13572" max="13572" width="3.28515625" style="88" customWidth="1"/>
    <col min="13573" max="13573" width="35.28515625" style="88" customWidth="1"/>
    <col min="13574" max="13577" width="0" style="88" hidden="1" customWidth="1"/>
    <col min="13578" max="13578" width="6.5703125" style="88" customWidth="1"/>
    <col min="13579" max="13579" width="6.85546875" style="88" customWidth="1"/>
    <col min="13580" max="13581" width="8.85546875" style="88" customWidth="1"/>
    <col min="13582" max="13582" width="9.42578125" style="88" customWidth="1"/>
    <col min="13583" max="13583" width="13.140625" style="88" customWidth="1"/>
    <col min="13584" max="13585" width="3.28515625" style="88" customWidth="1"/>
    <col min="13586" max="13586" width="3.85546875" style="88" customWidth="1"/>
    <col min="13587" max="13588" width="3.28515625" style="88" customWidth="1"/>
    <col min="13589" max="13589" width="18.28515625" style="88" customWidth="1"/>
    <col min="13590" max="13590" width="3.28515625" style="88" customWidth="1"/>
    <col min="13591" max="13591" width="8.42578125" style="88" customWidth="1"/>
    <col min="13592" max="13592" width="7.140625" style="88" customWidth="1"/>
    <col min="13593" max="13593" width="3.28515625" style="88" customWidth="1"/>
    <col min="13594" max="13594" width="5.140625" style="88" customWidth="1"/>
    <col min="13595" max="13596" width="3.28515625" style="88" customWidth="1"/>
    <col min="13597" max="13597" width="3.140625" style="88" customWidth="1"/>
    <col min="13598" max="13598" width="4.7109375" style="88" customWidth="1"/>
    <col min="13599" max="13600" width="3.28515625" style="88" customWidth="1"/>
    <col min="13601" max="13601" width="2.5703125" style="88" customWidth="1"/>
    <col min="13602" max="13602" width="8.140625" style="88" customWidth="1"/>
    <col min="13603" max="13603" width="9.42578125" style="88" customWidth="1"/>
    <col min="13604" max="13604" width="4.85546875" style="88" customWidth="1"/>
    <col min="13605" max="13605" width="18" style="88" customWidth="1"/>
    <col min="13606" max="13606" width="9.85546875" style="88" customWidth="1"/>
    <col min="13607" max="13608" width="3.28515625" style="88" customWidth="1"/>
    <col min="13609" max="13609" width="12.7109375" style="88" customWidth="1"/>
    <col min="13610" max="13610" width="3.28515625" style="88" customWidth="1"/>
    <col min="13611" max="13611" width="14" style="88" customWidth="1"/>
    <col min="13612" max="13619" width="3.28515625" style="88" customWidth="1"/>
    <col min="13620" max="13824" width="9.140625" style="88"/>
    <col min="13825" max="13825" width="2.42578125" style="88" customWidth="1"/>
    <col min="13826" max="13826" width="8.140625" style="88" customWidth="1"/>
    <col min="13827" max="13827" width="8" style="88" customWidth="1"/>
    <col min="13828" max="13828" width="3.28515625" style="88" customWidth="1"/>
    <col min="13829" max="13829" width="35.28515625" style="88" customWidth="1"/>
    <col min="13830" max="13833" width="0" style="88" hidden="1" customWidth="1"/>
    <col min="13834" max="13834" width="6.5703125" style="88" customWidth="1"/>
    <col min="13835" max="13835" width="6.85546875" style="88" customWidth="1"/>
    <col min="13836" max="13837" width="8.85546875" style="88" customWidth="1"/>
    <col min="13838" max="13838" width="9.42578125" style="88" customWidth="1"/>
    <col min="13839" max="13839" width="13.140625" style="88" customWidth="1"/>
    <col min="13840" max="13841" width="3.28515625" style="88" customWidth="1"/>
    <col min="13842" max="13842" width="3.85546875" style="88" customWidth="1"/>
    <col min="13843" max="13844" width="3.28515625" style="88" customWidth="1"/>
    <col min="13845" max="13845" width="18.28515625" style="88" customWidth="1"/>
    <col min="13846" max="13846" width="3.28515625" style="88" customWidth="1"/>
    <col min="13847" max="13847" width="8.42578125" style="88" customWidth="1"/>
    <col min="13848" max="13848" width="7.140625" style="88" customWidth="1"/>
    <col min="13849" max="13849" width="3.28515625" style="88" customWidth="1"/>
    <col min="13850" max="13850" width="5.140625" style="88" customWidth="1"/>
    <col min="13851" max="13852" width="3.28515625" style="88" customWidth="1"/>
    <col min="13853" max="13853" width="3.140625" style="88" customWidth="1"/>
    <col min="13854" max="13854" width="4.7109375" style="88" customWidth="1"/>
    <col min="13855" max="13856" width="3.28515625" style="88" customWidth="1"/>
    <col min="13857" max="13857" width="2.5703125" style="88" customWidth="1"/>
    <col min="13858" max="13858" width="8.140625" style="88" customWidth="1"/>
    <col min="13859" max="13859" width="9.42578125" style="88" customWidth="1"/>
    <col min="13860" max="13860" width="4.85546875" style="88" customWidth="1"/>
    <col min="13861" max="13861" width="18" style="88" customWidth="1"/>
    <col min="13862" max="13862" width="9.85546875" style="88" customWidth="1"/>
    <col min="13863" max="13864" width="3.28515625" style="88" customWidth="1"/>
    <col min="13865" max="13865" width="12.7109375" style="88" customWidth="1"/>
    <col min="13866" max="13866" width="3.28515625" style="88" customWidth="1"/>
    <col min="13867" max="13867" width="14" style="88" customWidth="1"/>
    <col min="13868" max="13875" width="3.28515625" style="88" customWidth="1"/>
    <col min="13876" max="14080" width="9.140625" style="88"/>
    <col min="14081" max="14081" width="2.42578125" style="88" customWidth="1"/>
    <col min="14082" max="14082" width="8.140625" style="88" customWidth="1"/>
    <col min="14083" max="14083" width="8" style="88" customWidth="1"/>
    <col min="14084" max="14084" width="3.28515625" style="88" customWidth="1"/>
    <col min="14085" max="14085" width="35.28515625" style="88" customWidth="1"/>
    <col min="14086" max="14089" width="0" style="88" hidden="1" customWidth="1"/>
    <col min="14090" max="14090" width="6.5703125" style="88" customWidth="1"/>
    <col min="14091" max="14091" width="6.85546875" style="88" customWidth="1"/>
    <col min="14092" max="14093" width="8.85546875" style="88" customWidth="1"/>
    <col min="14094" max="14094" width="9.42578125" style="88" customWidth="1"/>
    <col min="14095" max="14095" width="13.140625" style="88" customWidth="1"/>
    <col min="14096" max="14097" width="3.28515625" style="88" customWidth="1"/>
    <col min="14098" max="14098" width="3.85546875" style="88" customWidth="1"/>
    <col min="14099" max="14100" width="3.28515625" style="88" customWidth="1"/>
    <col min="14101" max="14101" width="18.28515625" style="88" customWidth="1"/>
    <col min="14102" max="14102" width="3.28515625" style="88" customWidth="1"/>
    <col min="14103" max="14103" width="8.42578125" style="88" customWidth="1"/>
    <col min="14104" max="14104" width="7.140625" style="88" customWidth="1"/>
    <col min="14105" max="14105" width="3.28515625" style="88" customWidth="1"/>
    <col min="14106" max="14106" width="5.140625" style="88" customWidth="1"/>
    <col min="14107" max="14108" width="3.28515625" style="88" customWidth="1"/>
    <col min="14109" max="14109" width="3.140625" style="88" customWidth="1"/>
    <col min="14110" max="14110" width="4.7109375" style="88" customWidth="1"/>
    <col min="14111" max="14112" width="3.28515625" style="88" customWidth="1"/>
    <col min="14113" max="14113" width="2.5703125" style="88" customWidth="1"/>
    <col min="14114" max="14114" width="8.140625" style="88" customWidth="1"/>
    <col min="14115" max="14115" width="9.42578125" style="88" customWidth="1"/>
    <col min="14116" max="14116" width="4.85546875" style="88" customWidth="1"/>
    <col min="14117" max="14117" width="18" style="88" customWidth="1"/>
    <col min="14118" max="14118" width="9.85546875" style="88" customWidth="1"/>
    <col min="14119" max="14120" width="3.28515625" style="88" customWidth="1"/>
    <col min="14121" max="14121" width="12.7109375" style="88" customWidth="1"/>
    <col min="14122" max="14122" width="3.28515625" style="88" customWidth="1"/>
    <col min="14123" max="14123" width="14" style="88" customWidth="1"/>
    <col min="14124" max="14131" width="3.28515625" style="88" customWidth="1"/>
    <col min="14132" max="14336" width="9.140625" style="88"/>
    <col min="14337" max="14337" width="2.42578125" style="88" customWidth="1"/>
    <col min="14338" max="14338" width="8.140625" style="88" customWidth="1"/>
    <col min="14339" max="14339" width="8" style="88" customWidth="1"/>
    <col min="14340" max="14340" width="3.28515625" style="88" customWidth="1"/>
    <col min="14341" max="14341" width="35.28515625" style="88" customWidth="1"/>
    <col min="14342" max="14345" width="0" style="88" hidden="1" customWidth="1"/>
    <col min="14346" max="14346" width="6.5703125" style="88" customWidth="1"/>
    <col min="14347" max="14347" width="6.85546875" style="88" customWidth="1"/>
    <col min="14348" max="14349" width="8.85546875" style="88" customWidth="1"/>
    <col min="14350" max="14350" width="9.42578125" style="88" customWidth="1"/>
    <col min="14351" max="14351" width="13.140625" style="88" customWidth="1"/>
    <col min="14352" max="14353" width="3.28515625" style="88" customWidth="1"/>
    <col min="14354" max="14354" width="3.85546875" style="88" customWidth="1"/>
    <col min="14355" max="14356" width="3.28515625" style="88" customWidth="1"/>
    <col min="14357" max="14357" width="18.28515625" style="88" customWidth="1"/>
    <col min="14358" max="14358" width="3.28515625" style="88" customWidth="1"/>
    <col min="14359" max="14359" width="8.42578125" style="88" customWidth="1"/>
    <col min="14360" max="14360" width="7.140625" style="88" customWidth="1"/>
    <col min="14361" max="14361" width="3.28515625" style="88" customWidth="1"/>
    <col min="14362" max="14362" width="5.140625" style="88" customWidth="1"/>
    <col min="14363" max="14364" width="3.28515625" style="88" customWidth="1"/>
    <col min="14365" max="14365" width="3.140625" style="88" customWidth="1"/>
    <col min="14366" max="14366" width="4.7109375" style="88" customWidth="1"/>
    <col min="14367" max="14368" width="3.28515625" style="88" customWidth="1"/>
    <col min="14369" max="14369" width="2.5703125" style="88" customWidth="1"/>
    <col min="14370" max="14370" width="8.140625" style="88" customWidth="1"/>
    <col min="14371" max="14371" width="9.42578125" style="88" customWidth="1"/>
    <col min="14372" max="14372" width="4.85546875" style="88" customWidth="1"/>
    <col min="14373" max="14373" width="18" style="88" customWidth="1"/>
    <col min="14374" max="14374" width="9.85546875" style="88" customWidth="1"/>
    <col min="14375" max="14376" width="3.28515625" style="88" customWidth="1"/>
    <col min="14377" max="14377" width="12.7109375" style="88" customWidth="1"/>
    <col min="14378" max="14378" width="3.28515625" style="88" customWidth="1"/>
    <col min="14379" max="14379" width="14" style="88" customWidth="1"/>
    <col min="14380" max="14387" width="3.28515625" style="88" customWidth="1"/>
    <col min="14388" max="14592" width="9.140625" style="88"/>
    <col min="14593" max="14593" width="2.42578125" style="88" customWidth="1"/>
    <col min="14594" max="14594" width="8.140625" style="88" customWidth="1"/>
    <col min="14595" max="14595" width="8" style="88" customWidth="1"/>
    <col min="14596" max="14596" width="3.28515625" style="88" customWidth="1"/>
    <col min="14597" max="14597" width="35.28515625" style="88" customWidth="1"/>
    <col min="14598" max="14601" width="0" style="88" hidden="1" customWidth="1"/>
    <col min="14602" max="14602" width="6.5703125" style="88" customWidth="1"/>
    <col min="14603" max="14603" width="6.85546875" style="88" customWidth="1"/>
    <col min="14604" max="14605" width="8.85546875" style="88" customWidth="1"/>
    <col min="14606" max="14606" width="9.42578125" style="88" customWidth="1"/>
    <col min="14607" max="14607" width="13.140625" style="88" customWidth="1"/>
    <col min="14608" max="14609" width="3.28515625" style="88" customWidth="1"/>
    <col min="14610" max="14610" width="3.85546875" style="88" customWidth="1"/>
    <col min="14611" max="14612" width="3.28515625" style="88" customWidth="1"/>
    <col min="14613" max="14613" width="18.28515625" style="88" customWidth="1"/>
    <col min="14614" max="14614" width="3.28515625" style="88" customWidth="1"/>
    <col min="14615" max="14615" width="8.42578125" style="88" customWidth="1"/>
    <col min="14616" max="14616" width="7.140625" style="88" customWidth="1"/>
    <col min="14617" max="14617" width="3.28515625" style="88" customWidth="1"/>
    <col min="14618" max="14618" width="5.140625" style="88" customWidth="1"/>
    <col min="14619" max="14620" width="3.28515625" style="88" customWidth="1"/>
    <col min="14621" max="14621" width="3.140625" style="88" customWidth="1"/>
    <col min="14622" max="14622" width="4.7109375" style="88" customWidth="1"/>
    <col min="14623" max="14624" width="3.28515625" style="88" customWidth="1"/>
    <col min="14625" max="14625" width="2.5703125" style="88" customWidth="1"/>
    <col min="14626" max="14626" width="8.140625" style="88" customWidth="1"/>
    <col min="14627" max="14627" width="9.42578125" style="88" customWidth="1"/>
    <col min="14628" max="14628" width="4.85546875" style="88" customWidth="1"/>
    <col min="14629" max="14629" width="18" style="88" customWidth="1"/>
    <col min="14630" max="14630" width="9.85546875" style="88" customWidth="1"/>
    <col min="14631" max="14632" width="3.28515625" style="88" customWidth="1"/>
    <col min="14633" max="14633" width="12.7109375" style="88" customWidth="1"/>
    <col min="14634" max="14634" width="3.28515625" style="88" customWidth="1"/>
    <col min="14635" max="14635" width="14" style="88" customWidth="1"/>
    <col min="14636" max="14643" width="3.28515625" style="88" customWidth="1"/>
    <col min="14644" max="14848" width="9.140625" style="88"/>
    <col min="14849" max="14849" width="2.42578125" style="88" customWidth="1"/>
    <col min="14850" max="14850" width="8.140625" style="88" customWidth="1"/>
    <col min="14851" max="14851" width="8" style="88" customWidth="1"/>
    <col min="14852" max="14852" width="3.28515625" style="88" customWidth="1"/>
    <col min="14853" max="14853" width="35.28515625" style="88" customWidth="1"/>
    <col min="14854" max="14857" width="0" style="88" hidden="1" customWidth="1"/>
    <col min="14858" max="14858" width="6.5703125" style="88" customWidth="1"/>
    <col min="14859" max="14859" width="6.85546875" style="88" customWidth="1"/>
    <col min="14860" max="14861" width="8.85546875" style="88" customWidth="1"/>
    <col min="14862" max="14862" width="9.42578125" style="88" customWidth="1"/>
    <col min="14863" max="14863" width="13.140625" style="88" customWidth="1"/>
    <col min="14864" max="14865" width="3.28515625" style="88" customWidth="1"/>
    <col min="14866" max="14866" width="3.85546875" style="88" customWidth="1"/>
    <col min="14867" max="14868" width="3.28515625" style="88" customWidth="1"/>
    <col min="14869" max="14869" width="18.28515625" style="88" customWidth="1"/>
    <col min="14870" max="14870" width="3.28515625" style="88" customWidth="1"/>
    <col min="14871" max="14871" width="8.42578125" style="88" customWidth="1"/>
    <col min="14872" max="14872" width="7.140625" style="88" customWidth="1"/>
    <col min="14873" max="14873" width="3.28515625" style="88" customWidth="1"/>
    <col min="14874" max="14874" width="5.140625" style="88" customWidth="1"/>
    <col min="14875" max="14876" width="3.28515625" style="88" customWidth="1"/>
    <col min="14877" max="14877" width="3.140625" style="88" customWidth="1"/>
    <col min="14878" max="14878" width="4.7109375" style="88" customWidth="1"/>
    <col min="14879" max="14880" width="3.28515625" style="88" customWidth="1"/>
    <col min="14881" max="14881" width="2.5703125" style="88" customWidth="1"/>
    <col min="14882" max="14882" width="8.140625" style="88" customWidth="1"/>
    <col min="14883" max="14883" width="9.42578125" style="88" customWidth="1"/>
    <col min="14884" max="14884" width="4.85546875" style="88" customWidth="1"/>
    <col min="14885" max="14885" width="18" style="88" customWidth="1"/>
    <col min="14886" max="14886" width="9.85546875" style="88" customWidth="1"/>
    <col min="14887" max="14888" width="3.28515625" style="88" customWidth="1"/>
    <col min="14889" max="14889" width="12.7109375" style="88" customWidth="1"/>
    <col min="14890" max="14890" width="3.28515625" style="88" customWidth="1"/>
    <col min="14891" max="14891" width="14" style="88" customWidth="1"/>
    <col min="14892" max="14899" width="3.28515625" style="88" customWidth="1"/>
    <col min="14900" max="15104" width="9.140625" style="88"/>
    <col min="15105" max="15105" width="2.42578125" style="88" customWidth="1"/>
    <col min="15106" max="15106" width="8.140625" style="88" customWidth="1"/>
    <col min="15107" max="15107" width="8" style="88" customWidth="1"/>
    <col min="15108" max="15108" width="3.28515625" style="88" customWidth="1"/>
    <col min="15109" max="15109" width="35.28515625" style="88" customWidth="1"/>
    <col min="15110" max="15113" width="0" style="88" hidden="1" customWidth="1"/>
    <col min="15114" max="15114" width="6.5703125" style="88" customWidth="1"/>
    <col min="15115" max="15115" width="6.85546875" style="88" customWidth="1"/>
    <col min="15116" max="15117" width="8.85546875" style="88" customWidth="1"/>
    <col min="15118" max="15118" width="9.42578125" style="88" customWidth="1"/>
    <col min="15119" max="15119" width="13.140625" style="88" customWidth="1"/>
    <col min="15120" max="15121" width="3.28515625" style="88" customWidth="1"/>
    <col min="15122" max="15122" width="3.85546875" style="88" customWidth="1"/>
    <col min="15123" max="15124" width="3.28515625" style="88" customWidth="1"/>
    <col min="15125" max="15125" width="18.28515625" style="88" customWidth="1"/>
    <col min="15126" max="15126" width="3.28515625" style="88" customWidth="1"/>
    <col min="15127" max="15127" width="8.42578125" style="88" customWidth="1"/>
    <col min="15128" max="15128" width="7.140625" style="88" customWidth="1"/>
    <col min="15129" max="15129" width="3.28515625" style="88" customWidth="1"/>
    <col min="15130" max="15130" width="5.140625" style="88" customWidth="1"/>
    <col min="15131" max="15132" width="3.28515625" style="88" customWidth="1"/>
    <col min="15133" max="15133" width="3.140625" style="88" customWidth="1"/>
    <col min="15134" max="15134" width="4.7109375" style="88" customWidth="1"/>
    <col min="15135" max="15136" width="3.28515625" style="88" customWidth="1"/>
    <col min="15137" max="15137" width="2.5703125" style="88" customWidth="1"/>
    <col min="15138" max="15138" width="8.140625" style="88" customWidth="1"/>
    <col min="15139" max="15139" width="9.42578125" style="88" customWidth="1"/>
    <col min="15140" max="15140" width="4.85546875" style="88" customWidth="1"/>
    <col min="15141" max="15141" width="18" style="88" customWidth="1"/>
    <col min="15142" max="15142" width="9.85546875" style="88" customWidth="1"/>
    <col min="15143" max="15144" width="3.28515625" style="88" customWidth="1"/>
    <col min="15145" max="15145" width="12.7109375" style="88" customWidth="1"/>
    <col min="15146" max="15146" width="3.28515625" style="88" customWidth="1"/>
    <col min="15147" max="15147" width="14" style="88" customWidth="1"/>
    <col min="15148" max="15155" width="3.28515625" style="88" customWidth="1"/>
    <col min="15156" max="15360" width="9.140625" style="88"/>
    <col min="15361" max="15361" width="2.42578125" style="88" customWidth="1"/>
    <col min="15362" max="15362" width="8.140625" style="88" customWidth="1"/>
    <col min="15363" max="15363" width="8" style="88" customWidth="1"/>
    <col min="15364" max="15364" width="3.28515625" style="88" customWidth="1"/>
    <col min="15365" max="15365" width="35.28515625" style="88" customWidth="1"/>
    <col min="15366" max="15369" width="0" style="88" hidden="1" customWidth="1"/>
    <col min="15370" max="15370" width="6.5703125" style="88" customWidth="1"/>
    <col min="15371" max="15371" width="6.85546875" style="88" customWidth="1"/>
    <col min="15372" max="15373" width="8.85546875" style="88" customWidth="1"/>
    <col min="15374" max="15374" width="9.42578125" style="88" customWidth="1"/>
    <col min="15375" max="15375" width="13.140625" style="88" customWidth="1"/>
    <col min="15376" max="15377" width="3.28515625" style="88" customWidth="1"/>
    <col min="15378" max="15378" width="3.85546875" style="88" customWidth="1"/>
    <col min="15379" max="15380" width="3.28515625" style="88" customWidth="1"/>
    <col min="15381" max="15381" width="18.28515625" style="88" customWidth="1"/>
    <col min="15382" max="15382" width="3.28515625" style="88" customWidth="1"/>
    <col min="15383" max="15383" width="8.42578125" style="88" customWidth="1"/>
    <col min="15384" max="15384" width="7.140625" style="88" customWidth="1"/>
    <col min="15385" max="15385" width="3.28515625" style="88" customWidth="1"/>
    <col min="15386" max="15386" width="5.140625" style="88" customWidth="1"/>
    <col min="15387" max="15388" width="3.28515625" style="88" customWidth="1"/>
    <col min="15389" max="15389" width="3.140625" style="88" customWidth="1"/>
    <col min="15390" max="15390" width="4.7109375" style="88" customWidth="1"/>
    <col min="15391" max="15392" width="3.28515625" style="88" customWidth="1"/>
    <col min="15393" max="15393" width="2.5703125" style="88" customWidth="1"/>
    <col min="15394" max="15394" width="8.140625" style="88" customWidth="1"/>
    <col min="15395" max="15395" width="9.42578125" style="88" customWidth="1"/>
    <col min="15396" max="15396" width="4.85546875" style="88" customWidth="1"/>
    <col min="15397" max="15397" width="18" style="88" customWidth="1"/>
    <col min="15398" max="15398" width="9.85546875" style="88" customWidth="1"/>
    <col min="15399" max="15400" width="3.28515625" style="88" customWidth="1"/>
    <col min="15401" max="15401" width="12.7109375" style="88" customWidth="1"/>
    <col min="15402" max="15402" width="3.28515625" style="88" customWidth="1"/>
    <col min="15403" max="15403" width="14" style="88" customWidth="1"/>
    <col min="15404" max="15411" width="3.28515625" style="88" customWidth="1"/>
    <col min="15412" max="15616" width="9.140625" style="88"/>
    <col min="15617" max="15617" width="2.42578125" style="88" customWidth="1"/>
    <col min="15618" max="15618" width="8.140625" style="88" customWidth="1"/>
    <col min="15619" max="15619" width="8" style="88" customWidth="1"/>
    <col min="15620" max="15620" width="3.28515625" style="88" customWidth="1"/>
    <col min="15621" max="15621" width="35.28515625" style="88" customWidth="1"/>
    <col min="15622" max="15625" width="0" style="88" hidden="1" customWidth="1"/>
    <col min="15626" max="15626" width="6.5703125" style="88" customWidth="1"/>
    <col min="15627" max="15627" width="6.85546875" style="88" customWidth="1"/>
    <col min="15628" max="15629" width="8.85546875" style="88" customWidth="1"/>
    <col min="15630" max="15630" width="9.42578125" style="88" customWidth="1"/>
    <col min="15631" max="15631" width="13.140625" style="88" customWidth="1"/>
    <col min="15632" max="15633" width="3.28515625" style="88" customWidth="1"/>
    <col min="15634" max="15634" width="3.85546875" style="88" customWidth="1"/>
    <col min="15635" max="15636" width="3.28515625" style="88" customWidth="1"/>
    <col min="15637" max="15637" width="18.28515625" style="88" customWidth="1"/>
    <col min="15638" max="15638" width="3.28515625" style="88" customWidth="1"/>
    <col min="15639" max="15639" width="8.42578125" style="88" customWidth="1"/>
    <col min="15640" max="15640" width="7.140625" style="88" customWidth="1"/>
    <col min="15641" max="15641" width="3.28515625" style="88" customWidth="1"/>
    <col min="15642" max="15642" width="5.140625" style="88" customWidth="1"/>
    <col min="15643" max="15644" width="3.28515625" style="88" customWidth="1"/>
    <col min="15645" max="15645" width="3.140625" style="88" customWidth="1"/>
    <col min="15646" max="15646" width="4.7109375" style="88" customWidth="1"/>
    <col min="15647" max="15648" width="3.28515625" style="88" customWidth="1"/>
    <col min="15649" max="15649" width="2.5703125" style="88" customWidth="1"/>
    <col min="15650" max="15650" width="8.140625" style="88" customWidth="1"/>
    <col min="15651" max="15651" width="9.42578125" style="88" customWidth="1"/>
    <col min="15652" max="15652" width="4.85546875" style="88" customWidth="1"/>
    <col min="15653" max="15653" width="18" style="88" customWidth="1"/>
    <col min="15654" max="15654" width="9.85546875" style="88" customWidth="1"/>
    <col min="15655" max="15656" width="3.28515625" style="88" customWidth="1"/>
    <col min="15657" max="15657" width="12.7109375" style="88" customWidth="1"/>
    <col min="15658" max="15658" width="3.28515625" style="88" customWidth="1"/>
    <col min="15659" max="15659" width="14" style="88" customWidth="1"/>
    <col min="15660" max="15667" width="3.28515625" style="88" customWidth="1"/>
    <col min="15668" max="15872" width="9.140625" style="88"/>
    <col min="15873" max="15873" width="2.42578125" style="88" customWidth="1"/>
    <col min="15874" max="15874" width="8.140625" style="88" customWidth="1"/>
    <col min="15875" max="15875" width="8" style="88" customWidth="1"/>
    <col min="15876" max="15876" width="3.28515625" style="88" customWidth="1"/>
    <col min="15877" max="15877" width="35.28515625" style="88" customWidth="1"/>
    <col min="15878" max="15881" width="0" style="88" hidden="1" customWidth="1"/>
    <col min="15882" max="15882" width="6.5703125" style="88" customWidth="1"/>
    <col min="15883" max="15883" width="6.85546875" style="88" customWidth="1"/>
    <col min="15884" max="15885" width="8.85546875" style="88" customWidth="1"/>
    <col min="15886" max="15886" width="9.42578125" style="88" customWidth="1"/>
    <col min="15887" max="15887" width="13.140625" style="88" customWidth="1"/>
    <col min="15888" max="15889" width="3.28515625" style="88" customWidth="1"/>
    <col min="15890" max="15890" width="3.85546875" style="88" customWidth="1"/>
    <col min="15891" max="15892" width="3.28515625" style="88" customWidth="1"/>
    <col min="15893" max="15893" width="18.28515625" style="88" customWidth="1"/>
    <col min="15894" max="15894" width="3.28515625" style="88" customWidth="1"/>
    <col min="15895" max="15895" width="8.42578125" style="88" customWidth="1"/>
    <col min="15896" max="15896" width="7.140625" style="88" customWidth="1"/>
    <col min="15897" max="15897" width="3.28515625" style="88" customWidth="1"/>
    <col min="15898" max="15898" width="5.140625" style="88" customWidth="1"/>
    <col min="15899" max="15900" width="3.28515625" style="88" customWidth="1"/>
    <col min="15901" max="15901" width="3.140625" style="88" customWidth="1"/>
    <col min="15902" max="15902" width="4.7109375" style="88" customWidth="1"/>
    <col min="15903" max="15904" width="3.28515625" style="88" customWidth="1"/>
    <col min="15905" max="15905" width="2.5703125" style="88" customWidth="1"/>
    <col min="15906" max="15906" width="8.140625" style="88" customWidth="1"/>
    <col min="15907" max="15907" width="9.42578125" style="88" customWidth="1"/>
    <col min="15908" max="15908" width="4.85546875" style="88" customWidth="1"/>
    <col min="15909" max="15909" width="18" style="88" customWidth="1"/>
    <col min="15910" max="15910" width="9.85546875" style="88" customWidth="1"/>
    <col min="15911" max="15912" width="3.28515625" style="88" customWidth="1"/>
    <col min="15913" max="15913" width="12.7109375" style="88" customWidth="1"/>
    <col min="15914" max="15914" width="3.28515625" style="88" customWidth="1"/>
    <col min="15915" max="15915" width="14" style="88" customWidth="1"/>
    <col min="15916" max="15923" width="3.28515625" style="88" customWidth="1"/>
    <col min="15924" max="16128" width="9.140625" style="88"/>
    <col min="16129" max="16129" width="2.42578125" style="88" customWidth="1"/>
    <col min="16130" max="16130" width="8.140625" style="88" customWidth="1"/>
    <col min="16131" max="16131" width="8" style="88" customWidth="1"/>
    <col min="16132" max="16132" width="3.28515625" style="88" customWidth="1"/>
    <col min="16133" max="16133" width="35.28515625" style="88" customWidth="1"/>
    <col min="16134" max="16137" width="0" style="88" hidden="1" customWidth="1"/>
    <col min="16138" max="16138" width="6.5703125" style="88" customWidth="1"/>
    <col min="16139" max="16139" width="6.85546875" style="88" customWidth="1"/>
    <col min="16140" max="16141" width="8.85546875" style="88" customWidth="1"/>
    <col min="16142" max="16142" width="9.42578125" style="88" customWidth="1"/>
    <col min="16143" max="16143" width="13.140625" style="88" customWidth="1"/>
    <col min="16144" max="16145" width="3.28515625" style="88" customWidth="1"/>
    <col min="16146" max="16146" width="3.85546875" style="88" customWidth="1"/>
    <col min="16147" max="16148" width="3.28515625" style="88" customWidth="1"/>
    <col min="16149" max="16149" width="18.28515625" style="88" customWidth="1"/>
    <col min="16150" max="16150" width="3.28515625" style="88" customWidth="1"/>
    <col min="16151" max="16151" width="8.42578125" style="88" customWidth="1"/>
    <col min="16152" max="16152" width="7.140625" style="88" customWidth="1"/>
    <col min="16153" max="16153" width="3.28515625" style="88" customWidth="1"/>
    <col min="16154" max="16154" width="5.140625" style="88" customWidth="1"/>
    <col min="16155" max="16156" width="3.28515625" style="88" customWidth="1"/>
    <col min="16157" max="16157" width="3.140625" style="88" customWidth="1"/>
    <col min="16158" max="16158" width="4.7109375" style="88" customWidth="1"/>
    <col min="16159" max="16160" width="3.28515625" style="88" customWidth="1"/>
    <col min="16161" max="16161" width="2.5703125" style="88" customWidth="1"/>
    <col min="16162" max="16162" width="8.140625" style="88" customWidth="1"/>
    <col min="16163" max="16163" width="9.42578125" style="88" customWidth="1"/>
    <col min="16164" max="16164" width="4.85546875" style="88" customWidth="1"/>
    <col min="16165" max="16165" width="18" style="88" customWidth="1"/>
    <col min="16166" max="16166" width="9.85546875" style="88" customWidth="1"/>
    <col min="16167" max="16168" width="3.28515625" style="88" customWidth="1"/>
    <col min="16169" max="16169" width="12.7109375" style="88" customWidth="1"/>
    <col min="16170" max="16170" width="3.28515625" style="88" customWidth="1"/>
    <col min="16171" max="16171" width="14" style="88" customWidth="1"/>
    <col min="16172" max="16179" width="3.28515625" style="88" customWidth="1"/>
    <col min="16180" max="16384" width="9.140625" style="88"/>
  </cols>
  <sheetData>
    <row r="1" spans="2:42" ht="17.25" customHeight="1">
      <c r="B1" s="332" t="s">
        <v>0</v>
      </c>
      <c r="C1" s="333"/>
      <c r="D1" s="333"/>
      <c r="E1" s="333"/>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4"/>
    </row>
    <row r="2" spans="2:42" ht="17.25" customHeight="1">
      <c r="B2" s="335" t="s">
        <v>1</v>
      </c>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336"/>
    </row>
    <row r="3" spans="2:42" ht="17.25" customHeight="1" thickBot="1">
      <c r="B3" s="337" t="s">
        <v>2</v>
      </c>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9"/>
    </row>
    <row r="4" spans="2:42" ht="15" customHeight="1" thickBot="1">
      <c r="E4" s="88"/>
      <c r="F4" s="88"/>
      <c r="G4" s="88"/>
      <c r="H4" s="88"/>
      <c r="I4" s="88"/>
      <c r="J4" s="88"/>
      <c r="AI4" s="90"/>
    </row>
    <row r="5" spans="2:42" ht="12.75" customHeight="1">
      <c r="B5" s="93"/>
      <c r="C5" s="94"/>
      <c r="D5" s="94"/>
      <c r="E5" s="314" t="s">
        <v>474</v>
      </c>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6"/>
      <c r="AH5" s="95"/>
      <c r="AI5" s="95"/>
      <c r="AJ5" s="96"/>
      <c r="AK5" s="97"/>
    </row>
    <row r="6" spans="2:42" ht="18" customHeight="1" thickBot="1">
      <c r="B6" s="98"/>
      <c r="C6" s="99"/>
      <c r="D6" s="99"/>
      <c r="E6" s="317"/>
      <c r="F6" s="318"/>
      <c r="G6" s="318"/>
      <c r="H6" s="318"/>
      <c r="I6" s="318"/>
      <c r="J6" s="318"/>
      <c r="K6" s="318"/>
      <c r="L6" s="318"/>
      <c r="M6" s="318"/>
      <c r="N6" s="318"/>
      <c r="O6" s="318"/>
      <c r="P6" s="318"/>
      <c r="Q6" s="318"/>
      <c r="R6" s="318"/>
      <c r="S6" s="318"/>
      <c r="T6" s="318"/>
      <c r="U6" s="318"/>
      <c r="V6" s="318"/>
      <c r="W6" s="318"/>
      <c r="X6" s="318"/>
      <c r="Y6" s="318"/>
      <c r="Z6" s="318"/>
      <c r="AA6" s="318"/>
      <c r="AB6" s="318"/>
      <c r="AC6" s="318"/>
      <c r="AD6" s="318"/>
      <c r="AE6" s="318"/>
      <c r="AF6" s="318"/>
      <c r="AG6" s="319"/>
      <c r="AH6" s="100"/>
      <c r="AI6" s="100"/>
      <c r="AJ6" s="101"/>
      <c r="AK6" s="97"/>
    </row>
    <row r="7" spans="2:42" ht="16.5" customHeight="1">
      <c r="B7" s="98"/>
      <c r="C7" s="99"/>
      <c r="D7" s="99"/>
      <c r="E7" s="99"/>
      <c r="F7" s="99"/>
      <c r="G7" s="99"/>
      <c r="H7" s="100"/>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102"/>
      <c r="AK7" s="97"/>
    </row>
    <row r="8" spans="2:42" s="103" customFormat="1" ht="19.5">
      <c r="B8" s="320"/>
      <c r="C8" s="321"/>
      <c r="D8" s="321"/>
      <c r="E8" s="321"/>
      <c r="F8" s="321"/>
      <c r="G8" s="321"/>
      <c r="H8" s="321"/>
      <c r="I8" s="321"/>
      <c r="J8" s="321"/>
      <c r="K8" s="321"/>
      <c r="L8" s="321"/>
      <c r="M8" s="321"/>
      <c r="N8" s="321"/>
      <c r="O8" s="321"/>
      <c r="P8" s="321"/>
      <c r="Q8" s="321"/>
      <c r="R8" s="321"/>
      <c r="S8" s="321"/>
      <c r="T8" s="321"/>
      <c r="U8" s="321"/>
      <c r="V8" s="321"/>
      <c r="W8" s="321"/>
      <c r="X8" s="321"/>
      <c r="Y8" s="104"/>
      <c r="Z8" s="104"/>
      <c r="AA8" s="104"/>
      <c r="AB8" s="104"/>
      <c r="AC8" s="104"/>
      <c r="AD8" s="322"/>
      <c r="AE8" s="322"/>
      <c r="AF8" s="322"/>
      <c r="AG8" s="322"/>
      <c r="AH8" s="322"/>
      <c r="AI8" s="322"/>
      <c r="AJ8" s="323"/>
      <c r="AK8" s="105"/>
      <c r="AP8" s="106"/>
    </row>
    <row r="9" spans="2:42" ht="19.5">
      <c r="B9" s="107"/>
      <c r="C9" s="108"/>
      <c r="D9" s="108"/>
      <c r="E9" s="108"/>
      <c r="F9" s="108"/>
      <c r="G9" s="108"/>
      <c r="H9" s="108"/>
      <c r="I9" s="108"/>
      <c r="J9" s="108"/>
      <c r="K9" s="109"/>
      <c r="L9" s="110"/>
      <c r="M9" s="111"/>
      <c r="N9" s="111"/>
      <c r="O9" s="111"/>
      <c r="P9" s="111"/>
      <c r="Q9" s="111"/>
      <c r="R9" s="111"/>
      <c r="S9" s="111"/>
      <c r="T9" s="111"/>
      <c r="U9" s="111"/>
      <c r="V9" s="111"/>
      <c r="W9" s="111"/>
      <c r="X9" s="111"/>
      <c r="Y9" s="111"/>
      <c r="Z9" s="111"/>
      <c r="AA9" s="111"/>
      <c r="AB9" s="111"/>
      <c r="AC9" s="111"/>
      <c r="AD9" s="111"/>
      <c r="AE9" s="111"/>
      <c r="AF9" s="111"/>
      <c r="AG9" s="111"/>
      <c r="AH9" s="111"/>
      <c r="AI9" s="111"/>
      <c r="AJ9" s="112"/>
      <c r="AK9" s="97"/>
    </row>
    <row r="10" spans="2:42" s="90" customFormat="1" ht="18.75">
      <c r="B10" s="113" t="s">
        <v>438</v>
      </c>
      <c r="C10" s="114"/>
      <c r="D10" s="114"/>
      <c r="E10" s="114"/>
      <c r="F10" s="114"/>
      <c r="G10" s="114"/>
      <c r="H10" s="114"/>
      <c r="I10" s="111"/>
      <c r="J10" s="111"/>
      <c r="K10" s="111"/>
      <c r="L10" s="111"/>
      <c r="M10" s="111"/>
      <c r="N10" s="111"/>
      <c r="O10" s="111"/>
      <c r="P10" s="111"/>
      <c r="Q10" s="111"/>
      <c r="R10" s="111"/>
      <c r="S10" s="111"/>
      <c r="T10" s="111"/>
      <c r="U10" s="111"/>
      <c r="V10" s="111"/>
      <c r="W10" s="114"/>
      <c r="X10" s="114"/>
      <c r="Y10" s="114"/>
      <c r="Z10" s="114"/>
      <c r="AA10" s="114"/>
      <c r="AB10" s="111"/>
      <c r="AC10" s="111"/>
      <c r="AD10" s="115" t="s">
        <v>439</v>
      </c>
      <c r="AE10" s="111"/>
      <c r="AF10" s="111"/>
      <c r="AG10" s="111"/>
      <c r="AH10" s="111"/>
      <c r="AI10" s="111"/>
      <c r="AJ10" s="112"/>
      <c r="AK10" s="97"/>
      <c r="AP10" s="116"/>
    </row>
    <row r="11" spans="2:42" s="103" customFormat="1" ht="19.5">
      <c r="B11" s="324" t="s">
        <v>440</v>
      </c>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6"/>
      <c r="AD11" s="327"/>
      <c r="AE11" s="325"/>
      <c r="AF11" s="325"/>
      <c r="AG11" s="325"/>
      <c r="AH11" s="325"/>
      <c r="AI11" s="325"/>
      <c r="AJ11" s="328"/>
      <c r="AK11" s="105"/>
      <c r="AP11" s="106"/>
    </row>
    <row r="12" spans="2:42" s="117" customFormat="1" ht="18.75">
      <c r="B12" s="113"/>
      <c r="C12" s="114"/>
      <c r="D12" s="114"/>
      <c r="E12" s="114"/>
      <c r="F12" s="114"/>
      <c r="G12" s="114"/>
      <c r="H12" s="114"/>
      <c r="I12" s="114"/>
      <c r="J12" s="114"/>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1"/>
      <c r="AJ12" s="112"/>
      <c r="AK12" s="118"/>
      <c r="AP12" s="119"/>
    </row>
    <row r="13" spans="2:42" s="90" customFormat="1" ht="18.75">
      <c r="B13" s="113" t="s">
        <v>441</v>
      </c>
      <c r="C13" s="114"/>
      <c r="D13" s="114"/>
      <c r="E13" s="111"/>
      <c r="F13" s="111"/>
      <c r="G13" s="111"/>
      <c r="H13" s="111"/>
      <c r="I13" s="111"/>
      <c r="J13" s="111"/>
      <c r="K13" s="111"/>
      <c r="L13" s="111"/>
      <c r="M13" s="111"/>
      <c r="N13" s="111"/>
      <c r="O13" s="111"/>
      <c r="P13" s="111"/>
      <c r="Q13" s="111"/>
      <c r="R13" s="111"/>
      <c r="S13" s="111"/>
      <c r="T13" s="111"/>
      <c r="U13" s="111"/>
      <c r="V13" s="111"/>
      <c r="W13" s="115" t="s">
        <v>442</v>
      </c>
      <c r="X13" s="111"/>
      <c r="Y13" s="114"/>
      <c r="Z13" s="114"/>
      <c r="AA13" s="114"/>
      <c r="AB13" s="114"/>
      <c r="AC13" s="114"/>
      <c r="AD13" s="111"/>
      <c r="AE13" s="114"/>
      <c r="AF13" s="120"/>
      <c r="AG13" s="111"/>
      <c r="AH13" s="111"/>
      <c r="AI13" s="111"/>
      <c r="AJ13" s="112"/>
      <c r="AK13" s="97"/>
      <c r="AP13" s="116"/>
    </row>
    <row r="14" spans="2:42" ht="20.25" customHeight="1" thickBot="1">
      <c r="B14" s="324" t="s">
        <v>475</v>
      </c>
      <c r="C14" s="325"/>
      <c r="D14" s="325"/>
      <c r="E14" s="325"/>
      <c r="F14" s="325"/>
      <c r="G14" s="325"/>
      <c r="H14" s="325"/>
      <c r="I14" s="325"/>
      <c r="J14" s="325"/>
      <c r="K14" s="325"/>
      <c r="L14" s="325"/>
      <c r="M14" s="325"/>
      <c r="N14" s="325"/>
      <c r="O14" s="325"/>
      <c r="P14" s="325"/>
      <c r="Q14" s="325"/>
      <c r="R14" s="325"/>
      <c r="S14" s="325"/>
      <c r="T14" s="325"/>
      <c r="U14" s="325"/>
      <c r="V14" s="325"/>
      <c r="W14" s="329" t="s">
        <v>443</v>
      </c>
      <c r="X14" s="330"/>
      <c r="Y14" s="330"/>
      <c r="Z14" s="330"/>
      <c r="AA14" s="330"/>
      <c r="AB14" s="330"/>
      <c r="AC14" s="330"/>
      <c r="AD14" s="330"/>
      <c r="AE14" s="330"/>
      <c r="AF14" s="330"/>
      <c r="AG14" s="330"/>
      <c r="AH14" s="330"/>
      <c r="AI14" s="330"/>
      <c r="AJ14" s="331"/>
      <c r="AK14" s="97"/>
    </row>
    <row r="15" spans="2:42" ht="12.6" customHeight="1">
      <c r="B15" s="292" t="s">
        <v>444</v>
      </c>
      <c r="C15" s="293"/>
      <c r="D15" s="293"/>
      <c r="E15" s="293"/>
      <c r="F15" s="121"/>
      <c r="G15" s="121"/>
      <c r="H15" s="121"/>
      <c r="I15" s="121"/>
      <c r="J15" s="296" t="s">
        <v>445</v>
      </c>
      <c r="K15" s="297"/>
      <c r="L15" s="297"/>
      <c r="M15" s="297"/>
      <c r="N15" s="297"/>
      <c r="O15" s="298"/>
      <c r="P15" s="302" t="s">
        <v>446</v>
      </c>
      <c r="Q15" s="303"/>
      <c r="R15" s="303"/>
      <c r="S15" s="303"/>
      <c r="T15" s="303"/>
      <c r="U15" s="303"/>
      <c r="V15" s="303"/>
      <c r="W15" s="303"/>
      <c r="X15" s="306" t="s">
        <v>447</v>
      </c>
      <c r="Y15" s="306"/>
      <c r="Z15" s="306"/>
      <c r="AA15" s="306"/>
      <c r="AB15" s="306"/>
      <c r="AC15" s="306"/>
      <c r="AD15" s="306"/>
      <c r="AE15" s="306"/>
      <c r="AF15" s="306"/>
      <c r="AG15" s="306"/>
      <c r="AH15" s="307"/>
      <c r="AI15" s="310">
        <f>ROUND(((1+V20+V18+V17)*(1+V19)*(1+V21)/(1-V22)-1)*100,2)</f>
        <v>27.73</v>
      </c>
      <c r="AJ15" s="312" t="s">
        <v>86</v>
      </c>
      <c r="AK15" s="97"/>
    </row>
    <row r="16" spans="2:42" ht="25.5" customHeight="1" thickBot="1">
      <c r="B16" s="294"/>
      <c r="C16" s="295"/>
      <c r="D16" s="295"/>
      <c r="E16" s="295"/>
      <c r="F16" s="122"/>
      <c r="G16" s="122"/>
      <c r="H16" s="122"/>
      <c r="I16" s="122"/>
      <c r="J16" s="299"/>
      <c r="K16" s="300"/>
      <c r="L16" s="300"/>
      <c r="M16" s="300"/>
      <c r="N16" s="300"/>
      <c r="O16" s="301"/>
      <c r="P16" s="304"/>
      <c r="Q16" s="305"/>
      <c r="R16" s="305"/>
      <c r="S16" s="305"/>
      <c r="T16" s="305"/>
      <c r="U16" s="305"/>
      <c r="V16" s="305"/>
      <c r="W16" s="305"/>
      <c r="X16" s="308"/>
      <c r="Y16" s="308"/>
      <c r="Z16" s="308"/>
      <c r="AA16" s="308"/>
      <c r="AB16" s="308"/>
      <c r="AC16" s="308"/>
      <c r="AD16" s="308"/>
      <c r="AE16" s="308"/>
      <c r="AF16" s="308"/>
      <c r="AG16" s="308"/>
      <c r="AH16" s="309"/>
      <c r="AI16" s="311"/>
      <c r="AJ16" s="313"/>
      <c r="AK16" s="97"/>
    </row>
    <row r="17" spans="1:42" ht="24.95" customHeight="1">
      <c r="A17" s="123"/>
      <c r="B17" s="124">
        <v>1</v>
      </c>
      <c r="C17" s="125" t="s">
        <v>448</v>
      </c>
      <c r="D17" s="126"/>
      <c r="E17" s="127"/>
      <c r="F17" s="114"/>
      <c r="G17" s="114"/>
      <c r="H17" s="114"/>
      <c r="I17" s="114"/>
      <c r="J17" s="128" t="s">
        <v>449</v>
      </c>
      <c r="K17" s="284">
        <v>8.0000000000000002E-3</v>
      </c>
      <c r="L17" s="284"/>
      <c r="M17" s="129" t="s">
        <v>450</v>
      </c>
      <c r="N17" s="284">
        <v>0.01</v>
      </c>
      <c r="O17" s="285"/>
      <c r="P17" s="130" t="s">
        <v>451</v>
      </c>
      <c r="Q17" s="131"/>
      <c r="R17" s="131"/>
      <c r="S17" s="131"/>
      <c r="T17" s="131"/>
      <c r="U17" s="132"/>
      <c r="V17" s="340">
        <v>8.0000000000000002E-3</v>
      </c>
      <c r="W17" s="341"/>
      <c r="X17" s="286"/>
      <c r="Y17" s="287"/>
      <c r="Z17" s="287"/>
      <c r="AA17" s="287"/>
      <c r="AB17" s="287"/>
      <c r="AC17" s="287"/>
      <c r="AD17" s="287"/>
      <c r="AE17" s="287"/>
      <c r="AF17" s="287"/>
      <c r="AG17" s="287"/>
      <c r="AH17" s="287"/>
      <c r="AI17" s="287"/>
      <c r="AJ17" s="288"/>
      <c r="AK17" s="97"/>
      <c r="AN17" s="92"/>
      <c r="AP17" s="88"/>
    </row>
    <row r="18" spans="1:42" ht="24.95" customHeight="1">
      <c r="A18" s="123"/>
      <c r="B18" s="124">
        <v>2</v>
      </c>
      <c r="C18" s="133" t="s">
        <v>452</v>
      </c>
      <c r="D18" s="133"/>
      <c r="E18" s="133"/>
      <c r="F18" s="133"/>
      <c r="G18" s="133"/>
      <c r="H18" s="133"/>
      <c r="I18" s="125"/>
      <c r="J18" s="134" t="s">
        <v>449</v>
      </c>
      <c r="K18" s="272">
        <v>9.7000000000000003E-3</v>
      </c>
      <c r="L18" s="272"/>
      <c r="M18" s="135" t="s">
        <v>450</v>
      </c>
      <c r="N18" s="272">
        <v>1.2699999999999999E-2</v>
      </c>
      <c r="O18" s="273"/>
      <c r="P18" s="274" t="s">
        <v>453</v>
      </c>
      <c r="Q18" s="274"/>
      <c r="R18" s="274"/>
      <c r="S18" s="274"/>
      <c r="T18" s="274"/>
      <c r="U18" s="275"/>
      <c r="V18" s="340">
        <v>9.7000000000000003E-3</v>
      </c>
      <c r="W18" s="341"/>
      <c r="X18" s="289"/>
      <c r="Y18" s="290"/>
      <c r="Z18" s="290"/>
      <c r="AA18" s="290"/>
      <c r="AB18" s="290"/>
      <c r="AC18" s="290"/>
      <c r="AD18" s="290"/>
      <c r="AE18" s="290"/>
      <c r="AF18" s="290"/>
      <c r="AG18" s="290"/>
      <c r="AH18" s="290"/>
      <c r="AI18" s="290"/>
      <c r="AJ18" s="291"/>
      <c r="AK18" s="97"/>
      <c r="AN18" s="92"/>
      <c r="AO18" s="136"/>
      <c r="AP18" s="88"/>
    </row>
    <row r="19" spans="1:42" ht="24.95" customHeight="1">
      <c r="A19" s="123"/>
      <c r="B19" s="124">
        <v>3</v>
      </c>
      <c r="C19" s="137" t="s">
        <v>454</v>
      </c>
      <c r="D19" s="137"/>
      <c r="E19" s="137"/>
      <c r="F19" s="137"/>
      <c r="G19" s="137"/>
      <c r="H19" s="137"/>
      <c r="I19" s="138"/>
      <c r="J19" s="134" t="s">
        <v>449</v>
      </c>
      <c r="K19" s="272">
        <v>5.8999999999999999E-3</v>
      </c>
      <c r="L19" s="272"/>
      <c r="M19" s="135" t="s">
        <v>450</v>
      </c>
      <c r="N19" s="272">
        <v>1.3899999999999999E-2</v>
      </c>
      <c r="O19" s="273"/>
      <c r="P19" s="274" t="s">
        <v>455</v>
      </c>
      <c r="Q19" s="274"/>
      <c r="R19" s="274"/>
      <c r="S19" s="274"/>
      <c r="T19" s="274"/>
      <c r="U19" s="275"/>
      <c r="V19" s="340">
        <v>7.6E-3</v>
      </c>
      <c r="W19" s="341"/>
      <c r="X19" s="278"/>
      <c r="Y19" s="279"/>
      <c r="Z19" s="279"/>
      <c r="AA19" s="279"/>
      <c r="AB19" s="279"/>
      <c r="AC19" s="279"/>
      <c r="AD19" s="279"/>
      <c r="AE19" s="279"/>
      <c r="AF19" s="279"/>
      <c r="AG19" s="279"/>
      <c r="AH19" s="279"/>
      <c r="AI19" s="279"/>
      <c r="AJ19" s="280"/>
      <c r="AK19" s="97"/>
      <c r="AN19" s="92"/>
      <c r="AP19" s="88"/>
    </row>
    <row r="20" spans="1:42" ht="24.95" customHeight="1">
      <c r="A20" s="123"/>
      <c r="B20" s="124">
        <v>4</v>
      </c>
      <c r="C20" s="137" t="s">
        <v>456</v>
      </c>
      <c r="D20" s="137"/>
      <c r="E20" s="137"/>
      <c r="F20" s="137"/>
      <c r="G20" s="137"/>
      <c r="H20" s="137"/>
      <c r="I20" s="138"/>
      <c r="J20" s="134" t="s">
        <v>449</v>
      </c>
      <c r="K20" s="272">
        <v>0.03</v>
      </c>
      <c r="L20" s="272"/>
      <c r="M20" s="135" t="s">
        <v>450</v>
      </c>
      <c r="N20" s="272">
        <v>5.5E-2</v>
      </c>
      <c r="O20" s="273"/>
      <c r="P20" s="274" t="s">
        <v>457</v>
      </c>
      <c r="Q20" s="274"/>
      <c r="R20" s="274"/>
      <c r="S20" s="274"/>
      <c r="T20" s="274"/>
      <c r="U20" s="275"/>
      <c r="V20" s="340">
        <v>0.03</v>
      </c>
      <c r="W20" s="341"/>
      <c r="X20" s="281" t="s">
        <v>458</v>
      </c>
      <c r="Y20" s="282"/>
      <c r="Z20" s="282"/>
      <c r="AA20" s="282"/>
      <c r="AB20" s="282"/>
      <c r="AC20" s="282"/>
      <c r="AD20" s="282"/>
      <c r="AE20" s="282"/>
      <c r="AF20" s="282"/>
      <c r="AG20" s="282"/>
      <c r="AH20" s="282"/>
      <c r="AI20" s="282"/>
      <c r="AJ20" s="283"/>
      <c r="AK20" s="97"/>
      <c r="AN20" s="92"/>
      <c r="AP20" s="88"/>
    </row>
    <row r="21" spans="1:42" ht="24.95" customHeight="1">
      <c r="A21" s="123"/>
      <c r="B21" s="124">
        <v>5</v>
      </c>
      <c r="C21" s="137" t="s">
        <v>459</v>
      </c>
      <c r="D21" s="137"/>
      <c r="E21" s="137"/>
      <c r="F21" s="137"/>
      <c r="G21" s="137"/>
      <c r="H21" s="137"/>
      <c r="I21" s="138"/>
      <c r="J21" s="134" t="s">
        <v>449</v>
      </c>
      <c r="K21" s="272">
        <v>6.1600000000000002E-2</v>
      </c>
      <c r="L21" s="272"/>
      <c r="M21" s="135" t="s">
        <v>450</v>
      </c>
      <c r="N21" s="272">
        <v>8.9599999999999999E-2</v>
      </c>
      <c r="O21" s="273"/>
      <c r="P21" s="274" t="s">
        <v>460</v>
      </c>
      <c r="Q21" s="274"/>
      <c r="R21" s="274"/>
      <c r="S21" s="274"/>
      <c r="T21" s="274"/>
      <c r="U21" s="275"/>
      <c r="V21" s="340">
        <v>7.4999999999999997E-2</v>
      </c>
      <c r="W21" s="341"/>
      <c r="X21" s="251" t="s">
        <v>461</v>
      </c>
      <c r="Y21" s="252"/>
      <c r="Z21" s="252"/>
      <c r="AA21" s="252"/>
      <c r="AB21" s="252"/>
      <c r="AC21" s="252"/>
      <c r="AD21" s="252"/>
      <c r="AE21" s="252"/>
      <c r="AF21" s="252"/>
      <c r="AG21" s="252"/>
      <c r="AH21" s="252"/>
      <c r="AI21" s="252"/>
      <c r="AJ21" s="253"/>
      <c r="AK21" s="97"/>
      <c r="AN21" s="92"/>
      <c r="AP21" s="88"/>
    </row>
    <row r="22" spans="1:42" ht="24.95" customHeight="1">
      <c r="A22" s="123"/>
      <c r="B22" s="124">
        <v>6</v>
      </c>
      <c r="C22" s="137" t="s">
        <v>462</v>
      </c>
      <c r="D22" s="137"/>
      <c r="E22" s="137"/>
      <c r="F22" s="137"/>
      <c r="G22" s="137"/>
      <c r="H22" s="137"/>
      <c r="I22" s="138"/>
      <c r="J22" s="134" t="s">
        <v>449</v>
      </c>
      <c r="K22" s="272">
        <f>K23+K24+K25</f>
        <v>5.6499999999999995E-2</v>
      </c>
      <c r="L22" s="272"/>
      <c r="M22" s="135" t="s">
        <v>450</v>
      </c>
      <c r="N22" s="272" t="s">
        <v>463</v>
      </c>
      <c r="O22" s="273"/>
      <c r="P22" s="274" t="s">
        <v>464</v>
      </c>
      <c r="Q22" s="274"/>
      <c r="R22" s="274"/>
      <c r="S22" s="274"/>
      <c r="T22" s="274"/>
      <c r="U22" s="275"/>
      <c r="V22" s="276">
        <f>V23+V24+V25+V26</f>
        <v>0.1115</v>
      </c>
      <c r="W22" s="277"/>
      <c r="X22" s="251"/>
      <c r="Y22" s="252"/>
      <c r="Z22" s="252"/>
      <c r="AA22" s="252"/>
      <c r="AB22" s="252"/>
      <c r="AC22" s="252"/>
      <c r="AD22" s="252"/>
      <c r="AE22" s="252"/>
      <c r="AF22" s="252"/>
      <c r="AG22" s="252"/>
      <c r="AH22" s="252"/>
      <c r="AI22" s="252"/>
      <c r="AJ22" s="253"/>
      <c r="AK22" s="97"/>
      <c r="AN22" s="92"/>
      <c r="AP22" s="88"/>
    </row>
    <row r="23" spans="1:42" ht="24.95" customHeight="1">
      <c r="A23" s="123"/>
      <c r="B23" s="139" t="s">
        <v>398</v>
      </c>
      <c r="C23" s="266" t="s">
        <v>465</v>
      </c>
      <c r="D23" s="267"/>
      <c r="E23" s="268"/>
      <c r="F23" s="143"/>
      <c r="G23" s="143"/>
      <c r="H23" s="143"/>
      <c r="I23" s="140"/>
      <c r="J23" s="141" t="s">
        <v>449</v>
      </c>
      <c r="K23" s="269">
        <v>6.4999999999999997E-3</v>
      </c>
      <c r="L23" s="269"/>
      <c r="M23" s="142" t="s">
        <v>450</v>
      </c>
      <c r="N23" s="269">
        <v>6.4999999999999997E-3</v>
      </c>
      <c r="O23" s="270"/>
      <c r="P23" s="268" t="str">
        <f>C23</f>
        <v>PIS</v>
      </c>
      <c r="Q23" s="271"/>
      <c r="R23" s="271"/>
      <c r="S23" s="271"/>
      <c r="T23" s="271"/>
      <c r="U23" s="271"/>
      <c r="V23" s="264">
        <f>(K23+N23)/2</f>
        <v>6.4999999999999997E-3</v>
      </c>
      <c r="W23" s="265"/>
      <c r="X23" s="251" t="s">
        <v>466</v>
      </c>
      <c r="Y23" s="252"/>
      <c r="Z23" s="252"/>
      <c r="AA23" s="252"/>
      <c r="AB23" s="252"/>
      <c r="AC23" s="252"/>
      <c r="AD23" s="252"/>
      <c r="AE23" s="252"/>
      <c r="AF23" s="252"/>
      <c r="AG23" s="252"/>
      <c r="AH23" s="252"/>
      <c r="AI23" s="252"/>
      <c r="AJ23" s="253"/>
      <c r="AK23" s="97"/>
      <c r="AN23" s="92"/>
      <c r="AP23" s="88"/>
    </row>
    <row r="24" spans="1:42" ht="24.95" customHeight="1">
      <c r="A24" s="144"/>
      <c r="B24" s="139" t="s">
        <v>399</v>
      </c>
      <c r="C24" s="266" t="s">
        <v>467</v>
      </c>
      <c r="D24" s="267"/>
      <c r="E24" s="268"/>
      <c r="F24" s="145"/>
      <c r="G24" s="145"/>
      <c r="H24" s="145"/>
      <c r="I24" s="146"/>
      <c r="J24" s="141" t="s">
        <v>449</v>
      </c>
      <c r="K24" s="269">
        <v>0.03</v>
      </c>
      <c r="L24" s="269"/>
      <c r="M24" s="142" t="s">
        <v>450</v>
      </c>
      <c r="N24" s="269">
        <v>0.03</v>
      </c>
      <c r="O24" s="270"/>
      <c r="P24" s="268" t="str">
        <f>C24</f>
        <v>COFINS</v>
      </c>
      <c r="Q24" s="271"/>
      <c r="R24" s="271"/>
      <c r="S24" s="271"/>
      <c r="T24" s="271"/>
      <c r="U24" s="271"/>
      <c r="V24" s="264">
        <f>(K24+N24)/2</f>
        <v>0.03</v>
      </c>
      <c r="W24" s="265"/>
      <c r="X24" s="251"/>
      <c r="Y24" s="252"/>
      <c r="Z24" s="252"/>
      <c r="AA24" s="252"/>
      <c r="AB24" s="252"/>
      <c r="AC24" s="252"/>
      <c r="AD24" s="252"/>
      <c r="AE24" s="252"/>
      <c r="AF24" s="252"/>
      <c r="AG24" s="252"/>
      <c r="AH24" s="252"/>
      <c r="AI24" s="252"/>
      <c r="AJ24" s="253"/>
      <c r="AK24" s="97"/>
    </row>
    <row r="25" spans="1:42" ht="24.95" customHeight="1">
      <c r="A25" s="144"/>
      <c r="B25" s="139" t="s">
        <v>400</v>
      </c>
      <c r="C25" s="266" t="s">
        <v>468</v>
      </c>
      <c r="D25" s="267"/>
      <c r="E25" s="268"/>
      <c r="F25" s="145"/>
      <c r="G25" s="145"/>
      <c r="H25" s="145"/>
      <c r="I25" s="146"/>
      <c r="J25" s="141" t="s">
        <v>449</v>
      </c>
      <c r="K25" s="269">
        <v>0.02</v>
      </c>
      <c r="L25" s="269"/>
      <c r="M25" s="142" t="s">
        <v>450</v>
      </c>
      <c r="N25" s="269">
        <v>0.05</v>
      </c>
      <c r="O25" s="270"/>
      <c r="P25" s="268" t="str">
        <f>C25</f>
        <v>ISS</v>
      </c>
      <c r="Q25" s="271"/>
      <c r="R25" s="271"/>
      <c r="S25" s="271"/>
      <c r="T25" s="271"/>
      <c r="U25" s="271"/>
      <c r="V25" s="264">
        <v>0.03</v>
      </c>
      <c r="W25" s="265"/>
      <c r="X25" s="251"/>
      <c r="Y25" s="252"/>
      <c r="Z25" s="252"/>
      <c r="AA25" s="252"/>
      <c r="AB25" s="252"/>
      <c r="AC25" s="252"/>
      <c r="AD25" s="252"/>
      <c r="AE25" s="252"/>
      <c r="AF25" s="252"/>
      <c r="AG25" s="252"/>
      <c r="AH25" s="252"/>
      <c r="AI25" s="252"/>
      <c r="AJ25" s="253"/>
      <c r="AK25" s="105"/>
      <c r="AL25" s="103"/>
      <c r="AM25" s="103"/>
      <c r="AN25" s="103"/>
    </row>
    <row r="26" spans="1:42" ht="24.95" customHeight="1" thickBot="1">
      <c r="A26" s="144"/>
      <c r="B26" s="147" t="s">
        <v>401</v>
      </c>
      <c r="C26" s="257" t="s">
        <v>469</v>
      </c>
      <c r="D26" s="258"/>
      <c r="E26" s="258"/>
      <c r="F26" s="258"/>
      <c r="G26" s="258"/>
      <c r="H26" s="258"/>
      <c r="I26" s="258"/>
      <c r="J26" s="258"/>
      <c r="K26" s="258"/>
      <c r="L26" s="258"/>
      <c r="M26" s="258"/>
      <c r="N26" s="258"/>
      <c r="O26" s="258"/>
      <c r="P26" s="258"/>
      <c r="Q26" s="258"/>
      <c r="R26" s="258"/>
      <c r="S26" s="258"/>
      <c r="T26" s="258"/>
      <c r="U26" s="259"/>
      <c r="V26" s="260">
        <v>4.4999999999999998E-2</v>
      </c>
      <c r="W26" s="261"/>
      <c r="X26" s="254"/>
      <c r="Y26" s="255"/>
      <c r="Z26" s="255"/>
      <c r="AA26" s="255"/>
      <c r="AB26" s="255"/>
      <c r="AC26" s="255"/>
      <c r="AD26" s="255"/>
      <c r="AE26" s="255"/>
      <c r="AF26" s="255"/>
      <c r="AG26" s="255"/>
      <c r="AH26" s="255"/>
      <c r="AI26" s="255"/>
      <c r="AJ26" s="256"/>
      <c r="AK26" s="105"/>
      <c r="AL26" s="103"/>
      <c r="AM26" s="103"/>
      <c r="AN26" s="103"/>
    </row>
    <row r="27" spans="1:42" ht="15" customHeight="1">
      <c r="A27" s="144"/>
      <c r="B27" s="149"/>
      <c r="C27" s="149"/>
      <c r="D27" s="149"/>
      <c r="E27" s="149"/>
      <c r="F27" s="149"/>
      <c r="G27" s="149"/>
      <c r="H27" s="149"/>
      <c r="I27" s="149"/>
      <c r="J27" s="149"/>
      <c r="K27" s="149"/>
      <c r="L27" s="149"/>
      <c r="M27" s="149"/>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105"/>
      <c r="AL27" s="103"/>
      <c r="AM27" s="103"/>
      <c r="AN27" s="103"/>
    </row>
    <row r="28" spans="1:42" ht="15" customHeight="1">
      <c r="A28" s="144"/>
      <c r="B28" s="149"/>
      <c r="C28" s="149"/>
      <c r="D28" s="149"/>
      <c r="E28" s="148"/>
      <c r="F28" s="149"/>
      <c r="G28" s="149"/>
      <c r="H28" s="149"/>
      <c r="I28" s="149"/>
      <c r="J28" s="149"/>
      <c r="K28" s="149"/>
      <c r="L28" s="149"/>
      <c r="M28" s="149"/>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105"/>
      <c r="AL28" s="103"/>
      <c r="AM28" s="103"/>
      <c r="AN28" s="103"/>
    </row>
    <row r="29" spans="1:42" ht="23.25" customHeight="1">
      <c r="A29" s="150"/>
      <c r="B29" s="151"/>
      <c r="C29" s="159"/>
      <c r="D29" s="152"/>
      <c r="E29" s="152"/>
      <c r="F29" s="153"/>
      <c r="G29" s="153"/>
      <c r="H29" s="153"/>
      <c r="I29" s="153"/>
      <c r="J29" s="153"/>
      <c r="K29" s="153"/>
      <c r="L29" s="153"/>
      <c r="M29" s="153"/>
      <c r="N29" s="248"/>
      <c r="O29" s="248"/>
      <c r="P29" s="248"/>
      <c r="Q29" s="248"/>
      <c r="R29" s="248"/>
      <c r="S29" s="248"/>
      <c r="T29" s="248"/>
      <c r="U29" s="248"/>
      <c r="V29" s="248"/>
      <c r="W29" s="248"/>
      <c r="X29" s="249"/>
      <c r="Y29" s="249"/>
      <c r="Z29" s="249"/>
      <c r="AA29" s="249"/>
      <c r="AB29" s="249"/>
      <c r="AC29" s="249"/>
      <c r="AD29" s="249"/>
      <c r="AE29" s="249"/>
      <c r="AF29" s="249"/>
      <c r="AG29" s="249"/>
      <c r="AH29" s="249"/>
      <c r="AI29" s="249"/>
      <c r="AJ29" s="249"/>
      <c r="AK29" s="105"/>
      <c r="AL29" s="103"/>
      <c r="AM29" s="103"/>
      <c r="AN29" s="103"/>
    </row>
    <row r="30" spans="1:42" ht="15.75">
      <c r="A30" s="150"/>
      <c r="B30" s="157"/>
      <c r="C30" s="159"/>
      <c r="D30" s="156"/>
      <c r="E30" s="154"/>
      <c r="F30" s="155"/>
      <c r="G30" s="155"/>
      <c r="H30" s="155"/>
      <c r="I30" s="155"/>
      <c r="J30" s="155"/>
      <c r="K30" s="155"/>
      <c r="L30" s="155"/>
      <c r="M30" s="155"/>
      <c r="N30" s="250"/>
      <c r="O30" s="250"/>
      <c r="P30" s="250"/>
      <c r="Q30" s="250"/>
      <c r="R30" s="250"/>
      <c r="S30" s="250"/>
      <c r="T30" s="250"/>
      <c r="U30" s="250"/>
      <c r="V30" s="250"/>
      <c r="W30" s="250"/>
      <c r="X30" s="226"/>
      <c r="Y30" s="226"/>
      <c r="Z30" s="226"/>
      <c r="AA30" s="226"/>
      <c r="AB30" s="226"/>
      <c r="AC30" s="226"/>
      <c r="AD30" s="226"/>
      <c r="AE30" s="226"/>
      <c r="AF30" s="226"/>
      <c r="AG30" s="226"/>
      <c r="AH30" s="226"/>
      <c r="AI30" s="226"/>
      <c r="AJ30" s="226"/>
      <c r="AK30" s="105"/>
      <c r="AL30" s="103"/>
      <c r="AM30" s="103"/>
      <c r="AN30" s="103"/>
    </row>
    <row r="31" spans="1:42" ht="20.25" hidden="1" customHeight="1">
      <c r="A31" s="150"/>
      <c r="B31" s="246" t="s">
        <v>470</v>
      </c>
      <c r="C31" s="246"/>
      <c r="D31" s="246"/>
      <c r="E31" s="246"/>
      <c r="F31" s="246"/>
      <c r="G31" s="246"/>
      <c r="H31" s="246"/>
      <c r="I31" s="246"/>
      <c r="J31" s="246"/>
      <c r="K31" s="246"/>
      <c r="L31" s="246"/>
      <c r="M31" s="246"/>
      <c r="N31" s="246" t="s">
        <v>471</v>
      </c>
      <c r="O31" s="246"/>
      <c r="P31" s="246"/>
      <c r="Q31" s="246"/>
      <c r="R31" s="246"/>
      <c r="S31" s="246"/>
      <c r="T31" s="246"/>
      <c r="U31" s="246"/>
      <c r="V31" s="246"/>
      <c r="W31" s="246"/>
      <c r="X31" s="226"/>
      <c r="Y31" s="226"/>
      <c r="Z31" s="226"/>
      <c r="AA31" s="226"/>
      <c r="AB31" s="226"/>
      <c r="AC31" s="226"/>
      <c r="AD31" s="226"/>
      <c r="AE31" s="226"/>
      <c r="AF31" s="226"/>
      <c r="AG31" s="226"/>
      <c r="AH31" s="226"/>
      <c r="AI31" s="226"/>
      <c r="AJ31" s="226"/>
      <c r="AK31" s="105"/>
      <c r="AL31" s="103"/>
      <c r="AM31" s="103"/>
      <c r="AN31" s="103"/>
    </row>
    <row r="32" spans="1:42" ht="20.25" hidden="1" customHeight="1">
      <c r="A32" s="150"/>
      <c r="B32" s="245" t="s">
        <v>472</v>
      </c>
      <c r="C32" s="245"/>
      <c r="D32" s="245"/>
      <c r="E32" s="245"/>
      <c r="F32" s="245"/>
      <c r="G32" s="245"/>
      <c r="H32" s="245"/>
      <c r="I32" s="245"/>
      <c r="J32" s="245"/>
      <c r="K32" s="245"/>
      <c r="L32" s="245"/>
      <c r="M32" s="245"/>
      <c r="N32" s="246" t="s">
        <v>472</v>
      </c>
      <c r="O32" s="246"/>
      <c r="P32" s="246"/>
      <c r="Q32" s="246"/>
      <c r="R32" s="246"/>
      <c r="S32" s="246"/>
      <c r="T32" s="246"/>
      <c r="U32" s="246"/>
      <c r="V32" s="246"/>
      <c r="W32" s="246"/>
      <c r="X32" s="226"/>
      <c r="Y32" s="226"/>
      <c r="Z32" s="226"/>
      <c r="AA32" s="226"/>
      <c r="AB32" s="226"/>
      <c r="AC32" s="226"/>
      <c r="AD32" s="226"/>
      <c r="AE32" s="226"/>
      <c r="AF32" s="226"/>
      <c r="AG32" s="226"/>
      <c r="AH32" s="226"/>
      <c r="AI32" s="226"/>
      <c r="AJ32" s="226"/>
      <c r="AK32" s="105"/>
      <c r="AL32" s="103"/>
      <c r="AM32" s="103"/>
      <c r="AN32" s="103"/>
    </row>
    <row r="33" spans="1:42" ht="15" hidden="1" customHeight="1">
      <c r="A33" s="150"/>
      <c r="B33" s="245" t="s">
        <v>473</v>
      </c>
      <c r="C33" s="245"/>
      <c r="D33" s="245"/>
      <c r="E33" s="245"/>
      <c r="F33" s="245"/>
      <c r="G33" s="245"/>
      <c r="H33" s="245"/>
      <c r="I33" s="245"/>
      <c r="J33" s="245"/>
      <c r="K33" s="245"/>
      <c r="L33" s="245"/>
      <c r="M33" s="245"/>
      <c r="N33" s="247" t="s">
        <v>473</v>
      </c>
      <c r="O33" s="247"/>
      <c r="P33" s="247"/>
      <c r="Q33" s="247"/>
      <c r="R33" s="247"/>
      <c r="S33" s="247"/>
      <c r="T33" s="247"/>
      <c r="U33" s="247"/>
      <c r="V33" s="247"/>
      <c r="W33" s="247"/>
      <c r="X33" s="226"/>
      <c r="Y33" s="226"/>
      <c r="Z33" s="226"/>
      <c r="AA33" s="226"/>
      <c r="AB33" s="226"/>
      <c r="AC33" s="226"/>
      <c r="AD33" s="226"/>
      <c r="AE33" s="226"/>
      <c r="AF33" s="226"/>
      <c r="AG33" s="226"/>
      <c r="AH33" s="226"/>
      <c r="AI33" s="226"/>
      <c r="AJ33" s="226"/>
      <c r="AK33" s="105"/>
      <c r="AL33" s="103"/>
      <c r="AM33" s="103"/>
      <c r="AN33" s="103"/>
    </row>
    <row r="34" spans="1:42" ht="12.75">
      <c r="A34" s="150"/>
      <c r="B34" s="157"/>
      <c r="C34" s="159"/>
      <c r="D34" s="152"/>
      <c r="E34" s="152"/>
      <c r="F34" s="157"/>
      <c r="G34" s="157"/>
      <c r="H34" s="157"/>
      <c r="I34" s="157"/>
      <c r="J34" s="157"/>
      <c r="K34" s="157"/>
      <c r="L34" s="157"/>
      <c r="M34" s="157"/>
      <c r="N34" s="244"/>
      <c r="O34" s="244"/>
      <c r="P34" s="244"/>
      <c r="Q34" s="244"/>
      <c r="R34" s="244"/>
      <c r="S34" s="244"/>
      <c r="T34" s="244"/>
      <c r="U34" s="244"/>
      <c r="V34" s="244"/>
      <c r="W34" s="244"/>
      <c r="X34" s="226"/>
      <c r="Y34" s="226"/>
      <c r="Z34" s="226"/>
      <c r="AA34" s="226"/>
      <c r="AB34" s="226"/>
      <c r="AC34" s="226"/>
      <c r="AD34" s="226"/>
      <c r="AE34" s="226"/>
      <c r="AF34" s="226"/>
      <c r="AG34" s="226"/>
      <c r="AH34" s="226"/>
      <c r="AI34" s="226"/>
      <c r="AJ34" s="226"/>
      <c r="AK34" s="105"/>
      <c r="AL34" s="158"/>
      <c r="AM34" s="103"/>
      <c r="AN34" s="103"/>
    </row>
    <row r="35" spans="1:42" ht="12.75">
      <c r="A35" s="150"/>
      <c r="B35" s="157"/>
      <c r="C35" s="159"/>
      <c r="D35" s="152"/>
      <c r="E35" s="152"/>
      <c r="F35" s="157"/>
      <c r="G35" s="157"/>
      <c r="H35" s="157"/>
      <c r="I35" s="157"/>
      <c r="J35" s="157"/>
      <c r="K35" s="157"/>
      <c r="L35" s="157"/>
      <c r="M35" s="157"/>
      <c r="N35" s="244"/>
      <c r="O35" s="244"/>
      <c r="P35" s="244"/>
      <c r="Q35" s="244"/>
      <c r="R35" s="244"/>
      <c r="S35" s="244"/>
      <c r="T35" s="244"/>
      <c r="U35" s="244"/>
      <c r="V35" s="244"/>
      <c r="W35" s="244"/>
      <c r="X35" s="226"/>
      <c r="Y35" s="226"/>
      <c r="Z35" s="226"/>
      <c r="AA35" s="221"/>
      <c r="AB35" s="221"/>
      <c r="AC35" s="221"/>
      <c r="AD35" s="221"/>
      <c r="AE35" s="221"/>
      <c r="AF35" s="221"/>
      <c r="AG35" s="221"/>
      <c r="AH35" s="221"/>
      <c r="AI35" s="221"/>
      <c r="AJ35" s="221"/>
      <c r="AK35" s="105"/>
      <c r="AL35" s="158"/>
      <c r="AM35" s="103"/>
      <c r="AN35" s="103"/>
    </row>
    <row r="36" spans="1:42" ht="12.75">
      <c r="A36" s="150"/>
      <c r="B36" s="157"/>
      <c r="C36" s="159"/>
      <c r="D36" s="223"/>
      <c r="E36" s="223"/>
      <c r="F36" s="243"/>
      <c r="G36" s="243"/>
      <c r="H36" s="243"/>
      <c r="I36" s="243"/>
      <c r="J36" s="243"/>
      <c r="K36" s="243"/>
      <c r="L36" s="243"/>
      <c r="M36" s="243"/>
      <c r="N36" s="243"/>
      <c r="O36" s="243"/>
      <c r="P36" s="243"/>
      <c r="Q36" s="243"/>
      <c r="R36" s="243"/>
      <c r="S36" s="224"/>
      <c r="T36" s="224"/>
      <c r="U36" s="225"/>
      <c r="V36" s="225"/>
      <c r="W36" s="225"/>
      <c r="X36" s="226"/>
      <c r="Y36" s="226"/>
      <c r="Z36" s="226"/>
      <c r="AA36" s="221"/>
      <c r="AB36" s="221"/>
      <c r="AC36" s="221"/>
      <c r="AD36" s="221"/>
      <c r="AE36" s="221"/>
      <c r="AF36" s="221"/>
      <c r="AG36" s="221"/>
      <c r="AH36" s="221"/>
      <c r="AI36" s="221"/>
      <c r="AJ36" s="221"/>
      <c r="AK36" s="105"/>
      <c r="AL36" s="158"/>
      <c r="AM36" s="103"/>
      <c r="AN36" s="103"/>
    </row>
    <row r="37" spans="1:42" ht="12.75">
      <c r="A37" s="150"/>
      <c r="B37" s="157"/>
      <c r="C37" s="159"/>
      <c r="D37" s="235"/>
      <c r="E37" s="235"/>
      <c r="F37" s="236"/>
      <c r="G37" s="237"/>
      <c r="H37" s="237"/>
      <c r="I37" s="237"/>
      <c r="J37" s="237"/>
      <c r="K37" s="237"/>
      <c r="L37" s="237"/>
      <c r="M37" s="237"/>
      <c r="N37" s="237"/>
      <c r="O37" s="237"/>
      <c r="P37" s="237"/>
      <c r="Q37" s="237"/>
      <c r="R37" s="237"/>
      <c r="S37" s="228"/>
      <c r="T37" s="238"/>
      <c r="U37" s="239"/>
      <c r="V37" s="240"/>
      <c r="W37" s="240"/>
      <c r="X37" s="241"/>
      <c r="Y37" s="241"/>
      <c r="Z37" s="241"/>
      <c r="AA37" s="227"/>
      <c r="AB37" s="242"/>
      <c r="AC37" s="242"/>
      <c r="AD37" s="242"/>
      <c r="AE37" s="227"/>
      <c r="AF37" s="242"/>
      <c r="AG37" s="242"/>
      <c r="AH37" s="227"/>
      <c r="AI37" s="227"/>
      <c r="AJ37" s="227"/>
      <c r="AK37" s="105"/>
      <c r="AL37" s="158"/>
      <c r="AM37" s="103"/>
      <c r="AN37" s="103"/>
      <c r="AP37" s="88"/>
    </row>
    <row r="38" spans="1:42" ht="50.1" customHeight="1">
      <c r="A38" s="150"/>
      <c r="B38" s="157"/>
      <c r="C38" s="159"/>
      <c r="D38" s="160"/>
      <c r="E38" s="160"/>
      <c r="F38" s="231"/>
      <c r="G38" s="234"/>
      <c r="H38" s="234"/>
      <c r="I38" s="234"/>
      <c r="J38" s="234"/>
      <c r="K38" s="234"/>
      <c r="L38" s="234"/>
      <c r="M38" s="234"/>
      <c r="N38" s="234"/>
      <c r="O38" s="234"/>
      <c r="P38" s="234"/>
      <c r="Q38" s="234"/>
      <c r="R38" s="234"/>
      <c r="S38" s="161"/>
      <c r="T38" s="161"/>
      <c r="U38" s="162"/>
      <c r="V38" s="162"/>
      <c r="W38" s="162"/>
      <c r="X38" s="226"/>
      <c r="Y38" s="226"/>
      <c r="Z38" s="226"/>
      <c r="AA38" s="221"/>
      <c r="AB38" s="221"/>
      <c r="AC38" s="221"/>
      <c r="AD38" s="221"/>
      <c r="AE38" s="221"/>
      <c r="AF38" s="221"/>
      <c r="AG38" s="221"/>
      <c r="AH38" s="222"/>
      <c r="AI38" s="222"/>
      <c r="AJ38" s="222"/>
      <c r="AK38" s="105"/>
      <c r="AL38" s="158"/>
      <c r="AM38" s="103"/>
      <c r="AN38" s="103"/>
      <c r="AP38" s="88"/>
    </row>
    <row r="39" spans="1:42" ht="27" customHeight="1">
      <c r="A39" s="150"/>
      <c r="B39" s="151"/>
      <c r="C39" s="163"/>
      <c r="D39" s="223"/>
      <c r="E39" s="223"/>
      <c r="F39" s="229"/>
      <c r="G39" s="229"/>
      <c r="H39" s="229"/>
      <c r="I39" s="229"/>
      <c r="J39" s="229"/>
      <c r="K39" s="229"/>
      <c r="L39" s="229"/>
      <c r="M39" s="229"/>
      <c r="N39" s="229"/>
      <c r="O39" s="229"/>
      <c r="P39" s="229"/>
      <c r="Q39" s="229"/>
      <c r="R39" s="229"/>
      <c r="S39" s="228"/>
      <c r="T39" s="228"/>
      <c r="U39" s="225"/>
      <c r="V39" s="225"/>
      <c r="W39" s="225"/>
      <c r="X39" s="226"/>
      <c r="Y39" s="226"/>
      <c r="Z39" s="226"/>
      <c r="AA39" s="227"/>
      <c r="AB39" s="227"/>
      <c r="AC39" s="227"/>
      <c r="AD39" s="227"/>
      <c r="AE39" s="227"/>
      <c r="AF39" s="227"/>
      <c r="AG39" s="227"/>
      <c r="AH39" s="227"/>
      <c r="AI39" s="227"/>
      <c r="AJ39" s="227"/>
      <c r="AK39" s="105"/>
      <c r="AL39" s="158"/>
      <c r="AM39" s="103"/>
      <c r="AN39" s="103"/>
      <c r="AP39" s="88"/>
    </row>
    <row r="40" spans="1:42" ht="12" customHeight="1">
      <c r="B40" s="157"/>
      <c r="C40" s="164"/>
      <c r="D40" s="223"/>
      <c r="E40" s="223"/>
      <c r="F40" s="232"/>
      <c r="G40" s="232"/>
      <c r="H40" s="232"/>
      <c r="I40" s="232"/>
      <c r="J40" s="232"/>
      <c r="K40" s="232"/>
      <c r="L40" s="232"/>
      <c r="M40" s="232"/>
      <c r="N40" s="232"/>
      <c r="O40" s="232"/>
      <c r="P40" s="233"/>
      <c r="Q40" s="233"/>
      <c r="R40" s="233"/>
      <c r="S40" s="224"/>
      <c r="T40" s="224"/>
      <c r="U40" s="225"/>
      <c r="V40" s="225"/>
      <c r="W40" s="225"/>
      <c r="X40" s="226"/>
      <c r="Y40" s="226"/>
      <c r="Z40" s="226"/>
      <c r="AA40" s="221"/>
      <c r="AB40" s="221"/>
      <c r="AC40" s="221"/>
      <c r="AD40" s="221"/>
      <c r="AE40" s="221"/>
      <c r="AF40" s="221"/>
      <c r="AG40" s="221"/>
      <c r="AH40" s="221"/>
      <c r="AI40" s="221"/>
      <c r="AJ40" s="221"/>
      <c r="AK40" s="105"/>
      <c r="AL40" s="105"/>
      <c r="AM40" s="103"/>
      <c r="AN40" s="103"/>
      <c r="AP40" s="88"/>
    </row>
    <row r="41" spans="1:42" ht="21" customHeight="1">
      <c r="B41" s="157"/>
      <c r="C41" s="165"/>
      <c r="D41" s="223"/>
      <c r="E41" s="223"/>
      <c r="F41" s="232"/>
      <c r="G41" s="232"/>
      <c r="H41" s="232"/>
      <c r="I41" s="232"/>
      <c r="J41" s="232"/>
      <c r="K41" s="232"/>
      <c r="L41" s="232"/>
      <c r="M41" s="232"/>
      <c r="N41" s="232"/>
      <c r="O41" s="232"/>
      <c r="P41" s="233"/>
      <c r="Q41" s="233"/>
      <c r="R41" s="233"/>
      <c r="S41" s="224"/>
      <c r="T41" s="224"/>
      <c r="U41" s="225"/>
      <c r="V41" s="225"/>
      <c r="W41" s="225"/>
      <c r="X41" s="226"/>
      <c r="Y41" s="226"/>
      <c r="Z41" s="226"/>
      <c r="AA41" s="221"/>
      <c r="AB41" s="221"/>
      <c r="AC41" s="221"/>
      <c r="AD41" s="221"/>
      <c r="AE41" s="221"/>
      <c r="AF41" s="221"/>
      <c r="AG41" s="221"/>
      <c r="AH41" s="221"/>
      <c r="AI41" s="221"/>
      <c r="AJ41" s="221"/>
      <c r="AK41" s="166"/>
      <c r="AL41" s="167"/>
      <c r="AM41" s="103"/>
      <c r="AN41" s="103"/>
      <c r="AP41" s="88"/>
    </row>
    <row r="42" spans="1:42" ht="22.5" customHeight="1">
      <c r="B42" s="157"/>
      <c r="C42" s="165"/>
      <c r="D42" s="223"/>
      <c r="E42" s="223"/>
      <c r="F42" s="232"/>
      <c r="G42" s="232"/>
      <c r="H42" s="232"/>
      <c r="I42" s="232"/>
      <c r="J42" s="232"/>
      <c r="K42" s="232"/>
      <c r="L42" s="232"/>
      <c r="M42" s="232"/>
      <c r="N42" s="232"/>
      <c r="O42" s="232"/>
      <c r="P42" s="233"/>
      <c r="Q42" s="233"/>
      <c r="R42" s="233"/>
      <c r="S42" s="224"/>
      <c r="T42" s="224"/>
      <c r="U42" s="225"/>
      <c r="V42" s="225"/>
      <c r="W42" s="225"/>
      <c r="X42" s="226"/>
      <c r="Y42" s="226"/>
      <c r="Z42" s="226"/>
      <c r="AA42" s="221"/>
      <c r="AB42" s="221"/>
      <c r="AC42" s="221"/>
      <c r="AD42" s="221"/>
      <c r="AE42" s="221"/>
      <c r="AF42" s="221"/>
      <c r="AG42" s="221"/>
      <c r="AH42" s="221"/>
      <c r="AI42" s="221"/>
      <c r="AJ42" s="221"/>
      <c r="AK42" s="166"/>
      <c r="AL42" s="167"/>
      <c r="AM42" s="103"/>
      <c r="AN42" s="103"/>
      <c r="AP42" s="88"/>
    </row>
    <row r="43" spans="1:42" ht="35.25" customHeight="1">
      <c r="B43" s="157"/>
      <c r="C43" s="168"/>
      <c r="D43" s="223"/>
      <c r="E43" s="223"/>
      <c r="F43" s="232"/>
      <c r="G43" s="232"/>
      <c r="H43" s="232"/>
      <c r="I43" s="232"/>
      <c r="J43" s="232"/>
      <c r="K43" s="232"/>
      <c r="L43" s="232"/>
      <c r="M43" s="232"/>
      <c r="N43" s="232"/>
      <c r="O43" s="232"/>
      <c r="P43" s="233"/>
      <c r="Q43" s="233"/>
      <c r="R43" s="233"/>
      <c r="S43" s="228"/>
      <c r="T43" s="228"/>
      <c r="U43" s="225"/>
      <c r="V43" s="225"/>
      <c r="W43" s="225"/>
      <c r="X43" s="226"/>
      <c r="Y43" s="226"/>
      <c r="Z43" s="226"/>
      <c r="AA43" s="227"/>
      <c r="AB43" s="227"/>
      <c r="AC43" s="227"/>
      <c r="AD43" s="227"/>
      <c r="AE43" s="227"/>
      <c r="AF43" s="227"/>
      <c r="AG43" s="227"/>
      <c r="AH43" s="227"/>
      <c r="AI43" s="227"/>
      <c r="AJ43" s="227"/>
      <c r="AK43" s="166"/>
      <c r="AL43" s="167"/>
      <c r="AM43" s="103"/>
      <c r="AN43" s="103"/>
      <c r="AP43" s="88"/>
    </row>
    <row r="44" spans="1:42" ht="29.25" customHeight="1">
      <c r="B44" s="157"/>
      <c r="C44" s="168"/>
      <c r="D44" s="223"/>
      <c r="E44" s="223"/>
      <c r="F44" s="232"/>
      <c r="G44" s="232"/>
      <c r="H44" s="232"/>
      <c r="I44" s="232"/>
      <c r="J44" s="232"/>
      <c r="K44" s="232"/>
      <c r="L44" s="232"/>
      <c r="M44" s="232"/>
      <c r="N44" s="232"/>
      <c r="O44" s="232"/>
      <c r="P44" s="233"/>
      <c r="Q44" s="233"/>
      <c r="R44" s="233"/>
      <c r="S44" s="228"/>
      <c r="T44" s="228"/>
      <c r="U44" s="225"/>
      <c r="V44" s="225"/>
      <c r="W44" s="225"/>
      <c r="X44" s="226"/>
      <c r="Y44" s="226"/>
      <c r="Z44" s="226"/>
      <c r="AA44" s="227"/>
      <c r="AB44" s="227"/>
      <c r="AC44" s="227"/>
      <c r="AD44" s="227"/>
      <c r="AE44" s="227"/>
      <c r="AF44" s="227"/>
      <c r="AG44" s="227"/>
      <c r="AH44" s="227"/>
      <c r="AI44" s="227"/>
      <c r="AJ44" s="227"/>
      <c r="AK44" s="105"/>
      <c r="AL44" s="105"/>
      <c r="AM44" s="103"/>
      <c r="AN44" s="103"/>
      <c r="AP44" s="88"/>
    </row>
    <row r="45" spans="1:42" ht="30.75" customHeight="1">
      <c r="B45" s="157"/>
      <c r="C45" s="168"/>
      <c r="D45" s="223"/>
      <c r="E45" s="223"/>
      <c r="F45" s="232"/>
      <c r="G45" s="232"/>
      <c r="H45" s="232"/>
      <c r="I45" s="232"/>
      <c r="J45" s="232"/>
      <c r="K45" s="232"/>
      <c r="L45" s="232"/>
      <c r="M45" s="232"/>
      <c r="N45" s="232"/>
      <c r="O45" s="232"/>
      <c r="P45" s="233"/>
      <c r="Q45" s="233"/>
      <c r="R45" s="233"/>
      <c r="S45" s="228"/>
      <c r="T45" s="228"/>
      <c r="U45" s="225"/>
      <c r="V45" s="225"/>
      <c r="W45" s="225"/>
      <c r="X45" s="226"/>
      <c r="Y45" s="226"/>
      <c r="Z45" s="226"/>
      <c r="AA45" s="221"/>
      <c r="AB45" s="221"/>
      <c r="AC45" s="221"/>
      <c r="AD45" s="221"/>
      <c r="AE45" s="221"/>
      <c r="AF45" s="221"/>
      <c r="AG45" s="221"/>
      <c r="AH45" s="221"/>
      <c r="AI45" s="221"/>
      <c r="AJ45" s="221"/>
      <c r="AK45" s="166"/>
      <c r="AL45" s="169"/>
      <c r="AM45" s="103"/>
      <c r="AN45" s="103"/>
      <c r="AP45" s="88"/>
    </row>
    <row r="46" spans="1:42" ht="26.25" customHeight="1">
      <c r="B46" s="157"/>
      <c r="C46" s="168"/>
      <c r="D46" s="223"/>
      <c r="E46" s="223"/>
      <c r="F46" s="232"/>
      <c r="G46" s="232"/>
      <c r="H46" s="232"/>
      <c r="I46" s="232"/>
      <c r="J46" s="232"/>
      <c r="K46" s="232"/>
      <c r="L46" s="232"/>
      <c r="M46" s="232"/>
      <c r="N46" s="232"/>
      <c r="O46" s="232"/>
      <c r="P46" s="233"/>
      <c r="Q46" s="233"/>
      <c r="R46" s="233"/>
      <c r="S46" s="224"/>
      <c r="T46" s="224"/>
      <c r="U46" s="225"/>
      <c r="V46" s="225"/>
      <c r="W46" s="225"/>
      <c r="X46" s="226"/>
      <c r="Y46" s="226"/>
      <c r="Z46" s="226"/>
      <c r="AA46" s="221"/>
      <c r="AB46" s="221"/>
      <c r="AC46" s="221"/>
      <c r="AD46" s="221"/>
      <c r="AE46" s="221"/>
      <c r="AF46" s="221"/>
      <c r="AG46" s="221"/>
      <c r="AH46" s="221"/>
      <c r="AI46" s="221"/>
      <c r="AJ46" s="221"/>
      <c r="AK46" s="105"/>
      <c r="AL46" s="103"/>
      <c r="AM46" s="103"/>
      <c r="AN46" s="103"/>
      <c r="AP46" s="88"/>
    </row>
    <row r="47" spans="1:42" ht="12" customHeight="1">
      <c r="B47" s="157"/>
      <c r="C47" s="168"/>
      <c r="D47" s="223"/>
      <c r="E47" s="223"/>
      <c r="F47" s="232"/>
      <c r="G47" s="232"/>
      <c r="H47" s="232"/>
      <c r="I47" s="232"/>
      <c r="J47" s="232"/>
      <c r="K47" s="232"/>
      <c r="L47" s="232"/>
      <c r="M47" s="232"/>
      <c r="N47" s="232"/>
      <c r="O47" s="232"/>
      <c r="P47" s="233"/>
      <c r="Q47" s="233"/>
      <c r="R47" s="233"/>
      <c r="S47" s="228"/>
      <c r="T47" s="228"/>
      <c r="U47" s="225"/>
      <c r="V47" s="225"/>
      <c r="W47" s="225"/>
      <c r="X47" s="226"/>
      <c r="Y47" s="226"/>
      <c r="Z47" s="226"/>
      <c r="AA47" s="227"/>
      <c r="AB47" s="227"/>
      <c r="AC47" s="227"/>
      <c r="AD47" s="227"/>
      <c r="AE47" s="227"/>
      <c r="AF47" s="227"/>
      <c r="AG47" s="227"/>
      <c r="AH47" s="227"/>
      <c r="AI47" s="227"/>
      <c r="AJ47" s="227"/>
      <c r="AK47" s="105"/>
      <c r="AL47" s="103"/>
      <c r="AM47" s="103"/>
      <c r="AN47" s="103"/>
      <c r="AP47" s="88"/>
    </row>
    <row r="48" spans="1:42" ht="12" customHeight="1">
      <c r="B48" s="157"/>
      <c r="C48" s="168"/>
      <c r="D48" s="223"/>
      <c r="E48" s="223"/>
      <c r="F48" s="232"/>
      <c r="G48" s="232"/>
      <c r="H48" s="232"/>
      <c r="I48" s="232"/>
      <c r="J48" s="232"/>
      <c r="K48" s="232"/>
      <c r="L48" s="232"/>
      <c r="M48" s="232"/>
      <c r="N48" s="232"/>
      <c r="O48" s="232"/>
      <c r="P48" s="233"/>
      <c r="Q48" s="233"/>
      <c r="R48" s="233"/>
      <c r="S48" s="228"/>
      <c r="T48" s="228"/>
      <c r="U48" s="225"/>
      <c r="V48" s="225"/>
      <c r="W48" s="225"/>
      <c r="X48" s="226"/>
      <c r="Y48" s="226"/>
      <c r="Z48" s="226"/>
      <c r="AA48" s="227"/>
      <c r="AB48" s="227"/>
      <c r="AC48" s="227"/>
      <c r="AD48" s="227"/>
      <c r="AE48" s="227"/>
      <c r="AF48" s="227"/>
      <c r="AG48" s="227"/>
      <c r="AH48" s="227"/>
      <c r="AI48" s="227"/>
      <c r="AJ48" s="227"/>
      <c r="AK48" s="105"/>
      <c r="AL48" s="103"/>
      <c r="AM48" s="103"/>
      <c r="AN48" s="103"/>
      <c r="AP48" s="88"/>
    </row>
    <row r="49" spans="2:42" ht="25.5" customHeight="1">
      <c r="B49" s="157"/>
      <c r="C49" s="168"/>
      <c r="D49" s="223"/>
      <c r="E49" s="223"/>
      <c r="F49" s="232"/>
      <c r="G49" s="232"/>
      <c r="H49" s="232"/>
      <c r="I49" s="232"/>
      <c r="J49" s="232"/>
      <c r="K49" s="232"/>
      <c r="L49" s="232"/>
      <c r="M49" s="232"/>
      <c r="N49" s="232"/>
      <c r="O49" s="232"/>
      <c r="P49" s="233"/>
      <c r="Q49" s="233"/>
      <c r="R49" s="233"/>
      <c r="S49" s="228"/>
      <c r="T49" s="228"/>
      <c r="U49" s="225"/>
      <c r="V49" s="225"/>
      <c r="W49" s="225"/>
      <c r="X49" s="226"/>
      <c r="Y49" s="226"/>
      <c r="Z49" s="226"/>
      <c r="AA49" s="221"/>
      <c r="AB49" s="221"/>
      <c r="AC49" s="221"/>
      <c r="AD49" s="221"/>
      <c r="AE49" s="221"/>
      <c r="AF49" s="221"/>
      <c r="AG49" s="221"/>
      <c r="AH49" s="221"/>
      <c r="AI49" s="221"/>
      <c r="AJ49" s="221"/>
      <c r="AK49" s="105"/>
      <c r="AL49" s="103"/>
      <c r="AM49" s="103"/>
      <c r="AN49" s="103"/>
      <c r="AP49" s="88"/>
    </row>
    <row r="50" spans="2:42" ht="14.25" customHeight="1">
      <c r="B50" s="157"/>
      <c r="C50" s="168"/>
      <c r="D50" s="223"/>
      <c r="E50" s="223"/>
      <c r="F50" s="232"/>
      <c r="G50" s="232"/>
      <c r="H50" s="232"/>
      <c r="I50" s="232"/>
      <c r="J50" s="232"/>
      <c r="K50" s="232"/>
      <c r="L50" s="232"/>
      <c r="M50" s="232"/>
      <c r="N50" s="232"/>
      <c r="O50" s="232"/>
      <c r="P50" s="233"/>
      <c r="Q50" s="233"/>
      <c r="R50" s="233"/>
      <c r="S50" s="224"/>
      <c r="T50" s="224"/>
      <c r="U50" s="225"/>
      <c r="V50" s="225"/>
      <c r="W50" s="225"/>
      <c r="X50" s="226"/>
      <c r="Y50" s="226"/>
      <c r="Z50" s="226"/>
      <c r="AA50" s="221"/>
      <c r="AB50" s="221"/>
      <c r="AC50" s="221"/>
      <c r="AD50" s="221"/>
      <c r="AE50" s="221"/>
      <c r="AF50" s="221"/>
      <c r="AG50" s="221"/>
      <c r="AH50" s="221"/>
      <c r="AI50" s="221"/>
      <c r="AJ50" s="221"/>
      <c r="AK50" s="105"/>
      <c r="AL50" s="103"/>
      <c r="AM50" s="103"/>
      <c r="AN50" s="103"/>
      <c r="AP50" s="88"/>
    </row>
    <row r="51" spans="2:42" ht="24" customHeight="1">
      <c r="B51" s="157"/>
      <c r="C51" s="168"/>
      <c r="D51" s="223"/>
      <c r="E51" s="223"/>
      <c r="F51" s="232"/>
      <c r="G51" s="232"/>
      <c r="H51" s="232"/>
      <c r="I51" s="232"/>
      <c r="J51" s="232"/>
      <c r="K51" s="232"/>
      <c r="L51" s="232"/>
      <c r="M51" s="232"/>
      <c r="N51" s="232"/>
      <c r="O51" s="232"/>
      <c r="P51" s="233"/>
      <c r="Q51" s="233"/>
      <c r="R51" s="233"/>
      <c r="S51" s="224"/>
      <c r="T51" s="224"/>
      <c r="U51" s="225"/>
      <c r="V51" s="225"/>
      <c r="W51" s="225"/>
      <c r="X51" s="226"/>
      <c r="Y51" s="226"/>
      <c r="Z51" s="226"/>
      <c r="AA51" s="221"/>
      <c r="AB51" s="221"/>
      <c r="AC51" s="221"/>
      <c r="AD51" s="221"/>
      <c r="AE51" s="221"/>
      <c r="AF51" s="221"/>
      <c r="AG51" s="221"/>
      <c r="AH51" s="221"/>
      <c r="AI51" s="221"/>
      <c r="AJ51" s="221"/>
      <c r="AK51" s="105"/>
      <c r="AL51" s="103"/>
      <c r="AM51" s="103"/>
      <c r="AN51" s="103"/>
      <c r="AP51" s="88"/>
    </row>
    <row r="52" spans="2:42" ht="12" customHeight="1">
      <c r="B52" s="157"/>
      <c r="C52" s="168"/>
      <c r="D52" s="223"/>
      <c r="E52" s="223"/>
      <c r="F52" s="232"/>
      <c r="G52" s="232"/>
      <c r="H52" s="232"/>
      <c r="I52" s="232"/>
      <c r="J52" s="232"/>
      <c r="K52" s="232"/>
      <c r="L52" s="232"/>
      <c r="M52" s="232"/>
      <c r="N52" s="232"/>
      <c r="O52" s="232"/>
      <c r="P52" s="233"/>
      <c r="Q52" s="233"/>
      <c r="R52" s="233"/>
      <c r="S52" s="228"/>
      <c r="T52" s="228"/>
      <c r="U52" s="225"/>
      <c r="V52" s="225"/>
      <c r="W52" s="225"/>
      <c r="X52" s="226"/>
      <c r="Y52" s="226"/>
      <c r="Z52" s="226"/>
      <c r="AA52" s="221"/>
      <c r="AB52" s="221"/>
      <c r="AC52" s="221"/>
      <c r="AD52" s="221"/>
      <c r="AE52" s="221"/>
      <c r="AF52" s="221"/>
      <c r="AG52" s="221"/>
      <c r="AH52" s="221"/>
      <c r="AI52" s="221"/>
      <c r="AJ52" s="221"/>
      <c r="AK52" s="105"/>
      <c r="AL52" s="103"/>
      <c r="AM52" s="103"/>
      <c r="AN52" s="103"/>
      <c r="AP52" s="88"/>
    </row>
    <row r="53" spans="2:42" ht="14.25" customHeight="1">
      <c r="B53" s="157"/>
      <c r="C53" s="168"/>
      <c r="D53" s="223"/>
      <c r="E53" s="223"/>
      <c r="F53" s="232"/>
      <c r="G53" s="232"/>
      <c r="H53" s="232"/>
      <c r="I53" s="232"/>
      <c r="J53" s="232"/>
      <c r="K53" s="232"/>
      <c r="L53" s="232"/>
      <c r="M53" s="232"/>
      <c r="N53" s="232"/>
      <c r="O53" s="232"/>
      <c r="P53" s="233"/>
      <c r="Q53" s="233"/>
      <c r="R53" s="233"/>
      <c r="S53" s="228"/>
      <c r="T53" s="228"/>
      <c r="U53" s="225"/>
      <c r="V53" s="225"/>
      <c r="W53" s="225"/>
      <c r="X53" s="226"/>
      <c r="Y53" s="226"/>
      <c r="Z53" s="226"/>
      <c r="AA53" s="227"/>
      <c r="AB53" s="227"/>
      <c r="AC53" s="227"/>
      <c r="AD53" s="227"/>
      <c r="AE53" s="227"/>
      <c r="AF53" s="227"/>
      <c r="AG53" s="227"/>
      <c r="AH53" s="227"/>
      <c r="AI53" s="227"/>
      <c r="AJ53" s="227"/>
      <c r="AK53" s="105"/>
      <c r="AL53" s="103"/>
      <c r="AM53" s="103"/>
      <c r="AN53" s="103"/>
      <c r="AP53" s="88"/>
    </row>
    <row r="54" spans="2:42" ht="20.25" customHeight="1">
      <c r="B54" s="157"/>
      <c r="C54" s="168"/>
      <c r="D54" s="223"/>
      <c r="E54" s="223"/>
      <c r="F54" s="232"/>
      <c r="G54" s="232"/>
      <c r="H54" s="232"/>
      <c r="I54" s="232"/>
      <c r="J54" s="232"/>
      <c r="K54" s="232"/>
      <c r="L54" s="232"/>
      <c r="M54" s="232"/>
      <c r="N54" s="232"/>
      <c r="O54" s="232"/>
      <c r="P54" s="233"/>
      <c r="Q54" s="233"/>
      <c r="R54" s="233"/>
      <c r="S54" s="228"/>
      <c r="T54" s="228"/>
      <c r="U54" s="225"/>
      <c r="V54" s="225"/>
      <c r="W54" s="225"/>
      <c r="X54" s="226"/>
      <c r="Y54" s="226"/>
      <c r="Z54" s="226"/>
      <c r="AA54" s="227"/>
      <c r="AB54" s="227"/>
      <c r="AC54" s="227"/>
      <c r="AD54" s="227"/>
      <c r="AE54" s="227"/>
      <c r="AF54" s="227"/>
      <c r="AG54" s="227"/>
      <c r="AH54" s="227"/>
      <c r="AI54" s="227"/>
      <c r="AJ54" s="227"/>
      <c r="AK54" s="105"/>
      <c r="AL54" s="103"/>
      <c r="AM54" s="103"/>
      <c r="AN54" s="103"/>
      <c r="AP54" s="88"/>
    </row>
    <row r="55" spans="2:42" ht="13.5" customHeight="1">
      <c r="B55" s="157"/>
      <c r="C55" s="163"/>
      <c r="D55" s="223"/>
      <c r="E55" s="223"/>
      <c r="F55" s="232"/>
      <c r="G55" s="232"/>
      <c r="H55" s="232"/>
      <c r="I55" s="232"/>
      <c r="J55" s="232"/>
      <c r="K55" s="232"/>
      <c r="L55" s="232"/>
      <c r="M55" s="232"/>
      <c r="N55" s="232"/>
      <c r="O55" s="232"/>
      <c r="P55" s="233"/>
      <c r="Q55" s="233"/>
      <c r="R55" s="233"/>
      <c r="S55" s="228"/>
      <c r="T55" s="228"/>
      <c r="U55" s="225"/>
      <c r="V55" s="225"/>
      <c r="W55" s="225"/>
      <c r="X55" s="226"/>
      <c r="Y55" s="226"/>
      <c r="Z55" s="226"/>
      <c r="AA55" s="221"/>
      <c r="AB55" s="221"/>
      <c r="AC55" s="221"/>
      <c r="AD55" s="221"/>
      <c r="AE55" s="221"/>
      <c r="AF55" s="221"/>
      <c r="AG55" s="221"/>
      <c r="AH55" s="221"/>
      <c r="AI55" s="221"/>
      <c r="AJ55" s="221"/>
      <c r="AK55" s="105"/>
      <c r="AL55" s="103"/>
      <c r="AM55" s="103"/>
      <c r="AN55" s="103"/>
      <c r="AP55" s="88"/>
    </row>
    <row r="56" spans="2:42" ht="23.25" customHeight="1">
      <c r="B56" s="157"/>
      <c r="C56" s="163"/>
      <c r="D56" s="223"/>
      <c r="E56" s="223"/>
      <c r="F56" s="232"/>
      <c r="G56" s="232"/>
      <c r="H56" s="232"/>
      <c r="I56" s="232"/>
      <c r="J56" s="232"/>
      <c r="K56" s="232"/>
      <c r="L56" s="232"/>
      <c r="M56" s="232"/>
      <c r="N56" s="232"/>
      <c r="O56" s="232"/>
      <c r="P56" s="233"/>
      <c r="Q56" s="233"/>
      <c r="R56" s="233"/>
      <c r="S56" s="228"/>
      <c r="T56" s="228"/>
      <c r="U56" s="225"/>
      <c r="V56" s="225"/>
      <c r="W56" s="225"/>
      <c r="X56" s="226"/>
      <c r="Y56" s="226"/>
      <c r="Z56" s="226"/>
      <c r="AA56" s="221"/>
      <c r="AB56" s="221"/>
      <c r="AC56" s="221"/>
      <c r="AD56" s="221"/>
      <c r="AE56" s="221"/>
      <c r="AF56" s="221"/>
      <c r="AG56" s="221"/>
      <c r="AH56" s="221"/>
      <c r="AI56" s="221"/>
      <c r="AJ56" s="221"/>
      <c r="AK56" s="105"/>
      <c r="AL56" s="103"/>
      <c r="AM56" s="103"/>
      <c r="AN56" s="103"/>
      <c r="AP56" s="88"/>
    </row>
    <row r="57" spans="2:42" ht="37.5" customHeight="1">
      <c r="B57" s="157"/>
      <c r="C57" s="168"/>
      <c r="D57" s="223"/>
      <c r="E57" s="223"/>
      <c r="F57" s="232"/>
      <c r="G57" s="232"/>
      <c r="H57" s="232"/>
      <c r="I57" s="232"/>
      <c r="J57" s="232"/>
      <c r="K57" s="232"/>
      <c r="L57" s="232"/>
      <c r="M57" s="232"/>
      <c r="N57" s="232"/>
      <c r="O57" s="232"/>
      <c r="P57" s="233"/>
      <c r="Q57" s="233"/>
      <c r="R57" s="233"/>
      <c r="S57" s="228"/>
      <c r="T57" s="228"/>
      <c r="U57" s="225"/>
      <c r="V57" s="225"/>
      <c r="W57" s="225"/>
      <c r="X57" s="226"/>
      <c r="Y57" s="226"/>
      <c r="Z57" s="226"/>
      <c r="AA57" s="221"/>
      <c r="AB57" s="221"/>
      <c r="AC57" s="221"/>
      <c r="AD57" s="221"/>
      <c r="AE57" s="221"/>
      <c r="AF57" s="221"/>
      <c r="AG57" s="221"/>
      <c r="AH57" s="221"/>
      <c r="AI57" s="221"/>
      <c r="AJ57" s="221"/>
      <c r="AK57" s="105"/>
      <c r="AL57" s="103"/>
      <c r="AM57" s="103"/>
      <c r="AN57" s="103"/>
      <c r="AP57" s="88"/>
    </row>
    <row r="58" spans="2:42" ht="26.25" customHeight="1">
      <c r="B58" s="157"/>
      <c r="C58" s="168"/>
      <c r="D58" s="223"/>
      <c r="E58" s="223"/>
      <c r="F58" s="232"/>
      <c r="G58" s="232"/>
      <c r="H58" s="232"/>
      <c r="I58" s="232"/>
      <c r="J58" s="232"/>
      <c r="K58" s="232"/>
      <c r="L58" s="232"/>
      <c r="M58" s="232"/>
      <c r="N58" s="232"/>
      <c r="O58" s="232"/>
      <c r="P58" s="233"/>
      <c r="Q58" s="233"/>
      <c r="R58" s="233"/>
      <c r="S58" s="228"/>
      <c r="T58" s="228"/>
      <c r="U58" s="225"/>
      <c r="V58" s="225"/>
      <c r="W58" s="225"/>
      <c r="X58" s="226"/>
      <c r="Y58" s="226"/>
      <c r="Z58" s="226"/>
      <c r="AA58" s="227"/>
      <c r="AB58" s="227"/>
      <c r="AC58" s="227"/>
      <c r="AD58" s="227"/>
      <c r="AE58" s="227"/>
      <c r="AF58" s="227"/>
      <c r="AG58" s="227"/>
      <c r="AH58" s="227"/>
      <c r="AI58" s="227"/>
      <c r="AJ58" s="227"/>
      <c r="AK58" s="105"/>
      <c r="AL58" s="103"/>
      <c r="AM58" s="103"/>
      <c r="AN58" s="103"/>
      <c r="AP58" s="88"/>
    </row>
    <row r="59" spans="2:42" ht="30" customHeight="1">
      <c r="B59" s="157"/>
      <c r="C59" s="168"/>
      <c r="D59" s="223"/>
      <c r="E59" s="223"/>
      <c r="F59" s="232"/>
      <c r="G59" s="232"/>
      <c r="H59" s="232"/>
      <c r="I59" s="232"/>
      <c r="J59" s="232"/>
      <c r="K59" s="232"/>
      <c r="L59" s="232"/>
      <c r="M59" s="232"/>
      <c r="N59" s="232"/>
      <c r="O59" s="232"/>
      <c r="P59" s="233"/>
      <c r="Q59" s="233"/>
      <c r="R59" s="233"/>
      <c r="S59" s="228"/>
      <c r="T59" s="228"/>
      <c r="U59" s="225"/>
      <c r="V59" s="225"/>
      <c r="W59" s="225"/>
      <c r="X59" s="226"/>
      <c r="Y59" s="226"/>
      <c r="Z59" s="226"/>
      <c r="AA59" s="227"/>
      <c r="AB59" s="227"/>
      <c r="AC59" s="227"/>
      <c r="AD59" s="227"/>
      <c r="AE59" s="227"/>
      <c r="AF59" s="227"/>
      <c r="AG59" s="227"/>
      <c r="AH59" s="227"/>
      <c r="AI59" s="227"/>
      <c r="AJ59" s="227"/>
      <c r="AK59" s="105"/>
      <c r="AL59" s="103"/>
      <c r="AM59" s="103"/>
      <c r="AN59" s="103"/>
      <c r="AP59" s="88"/>
    </row>
    <row r="60" spans="2:42" ht="28.5" customHeight="1">
      <c r="B60" s="157"/>
      <c r="C60" s="168"/>
      <c r="D60" s="223"/>
      <c r="E60" s="223"/>
      <c r="F60" s="232"/>
      <c r="G60" s="232"/>
      <c r="H60" s="232"/>
      <c r="I60" s="232"/>
      <c r="J60" s="232"/>
      <c r="K60" s="232"/>
      <c r="L60" s="232"/>
      <c r="M60" s="232"/>
      <c r="N60" s="232"/>
      <c r="O60" s="232"/>
      <c r="P60" s="233"/>
      <c r="Q60" s="233"/>
      <c r="R60" s="233"/>
      <c r="S60" s="228"/>
      <c r="T60" s="228"/>
      <c r="U60" s="225"/>
      <c r="V60" s="225"/>
      <c r="W60" s="225"/>
      <c r="X60" s="226"/>
      <c r="Y60" s="226"/>
      <c r="Z60" s="226"/>
      <c r="AA60" s="221"/>
      <c r="AB60" s="221"/>
      <c r="AC60" s="221"/>
      <c r="AD60" s="221"/>
      <c r="AE60" s="221"/>
      <c r="AF60" s="221"/>
      <c r="AG60" s="221"/>
      <c r="AH60" s="221"/>
      <c r="AI60" s="221"/>
      <c r="AJ60" s="221"/>
      <c r="AK60" s="105"/>
      <c r="AL60" s="103"/>
      <c r="AM60" s="103"/>
      <c r="AN60" s="103"/>
      <c r="AP60" s="88"/>
    </row>
    <row r="61" spans="2:42" ht="27.75" customHeight="1">
      <c r="B61" s="157"/>
      <c r="C61" s="163"/>
      <c r="D61" s="223"/>
      <c r="E61" s="223"/>
      <c r="F61" s="232"/>
      <c r="G61" s="232"/>
      <c r="H61" s="232"/>
      <c r="I61" s="232"/>
      <c r="J61" s="232"/>
      <c r="K61" s="232"/>
      <c r="L61" s="232"/>
      <c r="M61" s="232"/>
      <c r="N61" s="232"/>
      <c r="O61" s="232"/>
      <c r="P61" s="233"/>
      <c r="Q61" s="233"/>
      <c r="R61" s="233"/>
      <c r="S61" s="228"/>
      <c r="T61" s="228"/>
      <c r="U61" s="225"/>
      <c r="V61" s="225"/>
      <c r="W61" s="225"/>
      <c r="X61" s="226"/>
      <c r="Y61" s="226"/>
      <c r="Z61" s="226"/>
      <c r="AA61" s="221"/>
      <c r="AB61" s="221"/>
      <c r="AC61" s="221"/>
      <c r="AD61" s="221"/>
      <c r="AE61" s="221"/>
      <c r="AF61" s="221"/>
      <c r="AG61" s="221"/>
      <c r="AH61" s="221"/>
      <c r="AI61" s="221"/>
      <c r="AJ61" s="221"/>
      <c r="AK61" s="105"/>
      <c r="AL61" s="103"/>
      <c r="AM61" s="103"/>
      <c r="AN61" s="103"/>
      <c r="AP61" s="88"/>
    </row>
    <row r="62" spans="2:42" ht="29.25" customHeight="1">
      <c r="B62" s="157"/>
      <c r="C62" s="163"/>
      <c r="D62" s="223"/>
      <c r="E62" s="223"/>
      <c r="F62" s="232"/>
      <c r="G62" s="232"/>
      <c r="H62" s="232"/>
      <c r="I62" s="232"/>
      <c r="J62" s="232"/>
      <c r="K62" s="232"/>
      <c r="L62" s="232"/>
      <c r="M62" s="232"/>
      <c r="N62" s="232"/>
      <c r="O62" s="232"/>
      <c r="P62" s="233"/>
      <c r="Q62" s="233"/>
      <c r="R62" s="233"/>
      <c r="S62" s="228"/>
      <c r="T62" s="228"/>
      <c r="U62" s="225"/>
      <c r="V62" s="225"/>
      <c r="W62" s="225"/>
      <c r="X62" s="226"/>
      <c r="Y62" s="226"/>
      <c r="Z62" s="226"/>
      <c r="AA62" s="221"/>
      <c r="AB62" s="221"/>
      <c r="AC62" s="221"/>
      <c r="AD62" s="221"/>
      <c r="AE62" s="221"/>
      <c r="AF62" s="221"/>
      <c r="AG62" s="221"/>
      <c r="AH62" s="221"/>
      <c r="AI62" s="221"/>
      <c r="AJ62" s="221"/>
      <c r="AK62" s="105"/>
      <c r="AL62" s="103"/>
      <c r="AM62" s="103"/>
      <c r="AN62" s="103"/>
      <c r="AP62" s="88"/>
    </row>
    <row r="63" spans="2:42" ht="25.5" customHeight="1">
      <c r="B63" s="157"/>
      <c r="C63" s="168"/>
      <c r="D63" s="223"/>
      <c r="E63" s="223"/>
      <c r="F63" s="232"/>
      <c r="G63" s="232"/>
      <c r="H63" s="232"/>
      <c r="I63" s="232"/>
      <c r="J63" s="232"/>
      <c r="K63" s="232"/>
      <c r="L63" s="232"/>
      <c r="M63" s="232"/>
      <c r="N63" s="232"/>
      <c r="O63" s="232"/>
      <c r="P63" s="233"/>
      <c r="Q63" s="233"/>
      <c r="R63" s="233"/>
      <c r="S63" s="228"/>
      <c r="T63" s="228"/>
      <c r="U63" s="225"/>
      <c r="V63" s="225"/>
      <c r="W63" s="225"/>
      <c r="X63" s="226"/>
      <c r="Y63" s="226"/>
      <c r="Z63" s="226"/>
      <c r="AA63" s="221"/>
      <c r="AB63" s="221"/>
      <c r="AC63" s="221"/>
      <c r="AD63" s="221"/>
      <c r="AE63" s="221"/>
      <c r="AF63" s="221"/>
      <c r="AG63" s="221"/>
      <c r="AH63" s="221"/>
      <c r="AI63" s="221"/>
      <c r="AJ63" s="221"/>
      <c r="AK63" s="105"/>
      <c r="AL63" s="103"/>
      <c r="AM63" s="103"/>
      <c r="AN63" s="103"/>
      <c r="AP63" s="88"/>
    </row>
    <row r="64" spans="2:42" ht="24.75" customHeight="1">
      <c r="B64" s="157"/>
      <c r="C64" s="168"/>
      <c r="D64" s="223"/>
      <c r="E64" s="223"/>
      <c r="F64" s="232"/>
      <c r="G64" s="232"/>
      <c r="H64" s="232"/>
      <c r="I64" s="232"/>
      <c r="J64" s="232"/>
      <c r="K64" s="232"/>
      <c r="L64" s="232"/>
      <c r="M64" s="232"/>
      <c r="N64" s="232"/>
      <c r="O64" s="232"/>
      <c r="P64" s="233"/>
      <c r="Q64" s="233"/>
      <c r="R64" s="233"/>
      <c r="S64" s="228"/>
      <c r="T64" s="228"/>
      <c r="U64" s="225"/>
      <c r="V64" s="225"/>
      <c r="W64" s="225"/>
      <c r="X64" s="226"/>
      <c r="Y64" s="226"/>
      <c r="Z64" s="226"/>
      <c r="AA64" s="227"/>
      <c r="AB64" s="227"/>
      <c r="AC64" s="227"/>
      <c r="AD64" s="227"/>
      <c r="AE64" s="227"/>
      <c r="AF64" s="227"/>
      <c r="AG64" s="227"/>
      <c r="AH64" s="227"/>
      <c r="AI64" s="227"/>
      <c r="AJ64" s="227"/>
      <c r="AK64" s="105"/>
      <c r="AL64" s="103"/>
      <c r="AM64" s="103"/>
      <c r="AN64" s="103"/>
      <c r="AP64" s="88"/>
    </row>
    <row r="65" spans="2:42" ht="24.75" customHeight="1">
      <c r="B65" s="157"/>
      <c r="C65" s="163"/>
      <c r="D65" s="223"/>
      <c r="E65" s="223"/>
      <c r="F65" s="232"/>
      <c r="G65" s="232"/>
      <c r="H65" s="232"/>
      <c r="I65" s="232"/>
      <c r="J65" s="232"/>
      <c r="K65" s="232"/>
      <c r="L65" s="232"/>
      <c r="M65" s="232"/>
      <c r="N65" s="232"/>
      <c r="O65" s="232"/>
      <c r="P65" s="233"/>
      <c r="Q65" s="233"/>
      <c r="R65" s="233"/>
      <c r="S65" s="228"/>
      <c r="T65" s="228"/>
      <c r="U65" s="225"/>
      <c r="V65" s="225"/>
      <c r="W65" s="225"/>
      <c r="X65" s="226"/>
      <c r="Y65" s="226"/>
      <c r="Z65" s="226"/>
      <c r="AA65" s="227"/>
      <c r="AB65" s="227"/>
      <c r="AC65" s="227"/>
      <c r="AD65" s="227"/>
      <c r="AE65" s="227"/>
      <c r="AF65" s="227"/>
      <c r="AG65" s="227"/>
      <c r="AH65" s="227"/>
      <c r="AI65" s="227"/>
      <c r="AJ65" s="227"/>
      <c r="AK65" s="105"/>
      <c r="AL65" s="103"/>
      <c r="AM65" s="103"/>
      <c r="AN65" s="103"/>
      <c r="AP65" s="88"/>
    </row>
    <row r="66" spans="2:42" ht="33.75" customHeight="1">
      <c r="B66" s="157"/>
      <c r="C66" s="163"/>
      <c r="D66" s="223"/>
      <c r="E66" s="223"/>
      <c r="F66" s="232"/>
      <c r="G66" s="232"/>
      <c r="H66" s="232"/>
      <c r="I66" s="232"/>
      <c r="J66" s="232"/>
      <c r="K66" s="232"/>
      <c r="L66" s="232"/>
      <c r="M66" s="232"/>
      <c r="N66" s="232"/>
      <c r="O66" s="232"/>
      <c r="P66" s="233"/>
      <c r="Q66" s="233"/>
      <c r="R66" s="233"/>
      <c r="S66" s="224"/>
      <c r="T66" s="224"/>
      <c r="U66" s="225"/>
      <c r="V66" s="225"/>
      <c r="W66" s="225"/>
      <c r="X66" s="226"/>
      <c r="Y66" s="226"/>
      <c r="Z66" s="226"/>
      <c r="AA66" s="221"/>
      <c r="AB66" s="221"/>
      <c r="AC66" s="221"/>
      <c r="AD66" s="221"/>
      <c r="AE66" s="221"/>
      <c r="AF66" s="221"/>
      <c r="AG66" s="221"/>
      <c r="AH66" s="221"/>
      <c r="AI66" s="221"/>
      <c r="AJ66" s="221"/>
      <c r="AK66" s="105"/>
      <c r="AL66" s="103"/>
      <c r="AM66" s="103"/>
      <c r="AN66" s="103"/>
      <c r="AP66" s="88"/>
    </row>
    <row r="67" spans="2:42" ht="30" customHeight="1">
      <c r="B67" s="157"/>
      <c r="C67" s="163"/>
      <c r="D67" s="223"/>
      <c r="E67" s="223"/>
      <c r="F67" s="232"/>
      <c r="G67" s="232"/>
      <c r="H67" s="232"/>
      <c r="I67" s="232"/>
      <c r="J67" s="232"/>
      <c r="K67" s="232"/>
      <c r="L67" s="232"/>
      <c r="M67" s="232"/>
      <c r="N67" s="232"/>
      <c r="O67" s="232"/>
      <c r="P67" s="233"/>
      <c r="Q67" s="233"/>
      <c r="R67" s="233"/>
      <c r="S67" s="224"/>
      <c r="T67" s="224"/>
      <c r="U67" s="225"/>
      <c r="V67" s="225"/>
      <c r="W67" s="225"/>
      <c r="X67" s="226"/>
      <c r="Y67" s="226"/>
      <c r="Z67" s="226"/>
      <c r="AA67" s="221"/>
      <c r="AB67" s="221"/>
      <c r="AC67" s="221"/>
      <c r="AD67" s="221"/>
      <c r="AE67" s="221"/>
      <c r="AF67" s="221"/>
      <c r="AG67" s="221"/>
      <c r="AH67" s="221"/>
      <c r="AI67" s="221"/>
      <c r="AJ67" s="221"/>
      <c r="AK67" s="105"/>
      <c r="AL67" s="103"/>
      <c r="AM67" s="103"/>
      <c r="AN67" s="103"/>
      <c r="AP67" s="88"/>
    </row>
    <row r="68" spans="2:42" ht="16.5" customHeight="1">
      <c r="B68" s="157"/>
      <c r="C68" s="165"/>
      <c r="D68" s="223"/>
      <c r="E68" s="223"/>
      <c r="F68" s="232"/>
      <c r="G68" s="232"/>
      <c r="H68" s="232"/>
      <c r="I68" s="232"/>
      <c r="J68" s="232"/>
      <c r="K68" s="232"/>
      <c r="L68" s="232"/>
      <c r="M68" s="232"/>
      <c r="N68" s="232"/>
      <c r="O68" s="232"/>
      <c r="P68" s="233"/>
      <c r="Q68" s="233"/>
      <c r="R68" s="233"/>
      <c r="S68" s="224"/>
      <c r="T68" s="224"/>
      <c r="U68" s="225"/>
      <c r="V68" s="225"/>
      <c r="W68" s="225"/>
      <c r="X68" s="226"/>
      <c r="Y68" s="226"/>
      <c r="Z68" s="226"/>
      <c r="AA68" s="221"/>
      <c r="AB68" s="221"/>
      <c r="AC68" s="221"/>
      <c r="AD68" s="221"/>
      <c r="AE68" s="221"/>
      <c r="AF68" s="221"/>
      <c r="AG68" s="221"/>
      <c r="AH68" s="221"/>
      <c r="AI68" s="221"/>
      <c r="AJ68" s="221"/>
      <c r="AK68" s="105"/>
      <c r="AL68" s="103"/>
      <c r="AM68" s="103"/>
      <c r="AN68" s="103"/>
      <c r="AP68" s="88"/>
    </row>
    <row r="69" spans="2:42" ht="31.5" customHeight="1">
      <c r="B69" s="157"/>
      <c r="C69" s="163"/>
      <c r="D69" s="223"/>
      <c r="E69" s="223"/>
      <c r="F69" s="232"/>
      <c r="G69" s="232"/>
      <c r="H69" s="232"/>
      <c r="I69" s="232"/>
      <c r="J69" s="232"/>
      <c r="K69" s="232"/>
      <c r="L69" s="232"/>
      <c r="M69" s="232"/>
      <c r="N69" s="232"/>
      <c r="O69" s="232"/>
      <c r="P69" s="233"/>
      <c r="Q69" s="233"/>
      <c r="R69" s="233"/>
      <c r="S69" s="224"/>
      <c r="T69" s="224"/>
      <c r="U69" s="225"/>
      <c r="V69" s="225"/>
      <c r="W69" s="225"/>
      <c r="X69" s="226"/>
      <c r="Y69" s="226"/>
      <c r="Z69" s="226"/>
      <c r="AA69" s="221"/>
      <c r="AB69" s="221"/>
      <c r="AC69" s="221"/>
      <c r="AD69" s="221"/>
      <c r="AE69" s="221"/>
      <c r="AF69" s="221"/>
      <c r="AG69" s="221"/>
      <c r="AH69" s="221"/>
      <c r="AI69" s="221"/>
      <c r="AJ69" s="221"/>
      <c r="AK69" s="105"/>
      <c r="AL69" s="103"/>
      <c r="AM69" s="103"/>
      <c r="AN69" s="103"/>
      <c r="AP69" s="88"/>
    </row>
    <row r="70" spans="2:42" ht="12" customHeight="1">
      <c r="B70" s="157"/>
      <c r="C70" s="163"/>
      <c r="D70" s="223"/>
      <c r="E70" s="223"/>
      <c r="F70" s="232"/>
      <c r="G70" s="232"/>
      <c r="H70" s="232"/>
      <c r="I70" s="232"/>
      <c r="J70" s="232"/>
      <c r="K70" s="232"/>
      <c r="L70" s="232"/>
      <c r="M70" s="232"/>
      <c r="N70" s="232"/>
      <c r="O70" s="232"/>
      <c r="P70" s="233"/>
      <c r="Q70" s="233"/>
      <c r="R70" s="233"/>
      <c r="S70" s="224"/>
      <c r="T70" s="224"/>
      <c r="U70" s="225"/>
      <c r="V70" s="225"/>
      <c r="W70" s="225"/>
      <c r="X70" s="226"/>
      <c r="Y70" s="226"/>
      <c r="Z70" s="226"/>
      <c r="AA70" s="221"/>
      <c r="AB70" s="221"/>
      <c r="AC70" s="221"/>
      <c r="AD70" s="221"/>
      <c r="AE70" s="221"/>
      <c r="AF70" s="221"/>
      <c r="AG70" s="221"/>
      <c r="AH70" s="221"/>
      <c r="AI70" s="221"/>
      <c r="AJ70" s="221"/>
      <c r="AK70" s="105"/>
      <c r="AL70" s="103"/>
      <c r="AM70" s="103"/>
      <c r="AN70" s="103"/>
      <c r="AP70" s="88"/>
    </row>
    <row r="71" spans="2:42" ht="12" customHeight="1">
      <c r="B71" s="157"/>
      <c r="C71" s="163"/>
      <c r="D71" s="223"/>
      <c r="E71" s="223"/>
      <c r="F71" s="232"/>
      <c r="G71" s="232"/>
      <c r="H71" s="232"/>
      <c r="I71" s="232"/>
      <c r="J71" s="232"/>
      <c r="K71" s="232"/>
      <c r="L71" s="232"/>
      <c r="M71" s="232"/>
      <c r="N71" s="232"/>
      <c r="O71" s="232"/>
      <c r="P71" s="233"/>
      <c r="Q71" s="233"/>
      <c r="R71" s="233"/>
      <c r="S71" s="224"/>
      <c r="T71" s="224"/>
      <c r="U71" s="225"/>
      <c r="V71" s="225"/>
      <c r="W71" s="225"/>
      <c r="X71" s="226"/>
      <c r="Y71" s="226"/>
      <c r="Z71" s="226"/>
      <c r="AA71" s="221"/>
      <c r="AB71" s="221"/>
      <c r="AC71" s="221"/>
      <c r="AD71" s="221"/>
      <c r="AE71" s="221"/>
      <c r="AF71" s="221"/>
      <c r="AG71" s="221"/>
      <c r="AH71" s="221"/>
      <c r="AI71" s="221"/>
      <c r="AJ71" s="221"/>
      <c r="AK71" s="105"/>
      <c r="AL71" s="103"/>
      <c r="AM71" s="103"/>
      <c r="AN71" s="103"/>
      <c r="AP71" s="88"/>
    </row>
    <row r="72" spans="2:42" ht="12" customHeight="1">
      <c r="B72" s="157"/>
      <c r="C72" s="163"/>
      <c r="D72" s="223"/>
      <c r="E72" s="223"/>
      <c r="F72" s="232"/>
      <c r="G72" s="232"/>
      <c r="H72" s="232"/>
      <c r="I72" s="232"/>
      <c r="J72" s="232"/>
      <c r="K72" s="232"/>
      <c r="L72" s="232"/>
      <c r="M72" s="232"/>
      <c r="N72" s="232"/>
      <c r="O72" s="232"/>
      <c r="P72" s="233"/>
      <c r="Q72" s="233"/>
      <c r="R72" s="233"/>
      <c r="S72" s="224"/>
      <c r="T72" s="224"/>
      <c r="U72" s="225"/>
      <c r="V72" s="225"/>
      <c r="W72" s="225"/>
      <c r="X72" s="226"/>
      <c r="Y72" s="226"/>
      <c r="Z72" s="226"/>
      <c r="AA72" s="227"/>
      <c r="AB72" s="227"/>
      <c r="AC72" s="227"/>
      <c r="AD72" s="227"/>
      <c r="AE72" s="227"/>
      <c r="AF72" s="227"/>
      <c r="AG72" s="227"/>
      <c r="AH72" s="227"/>
      <c r="AI72" s="227"/>
      <c r="AJ72" s="227"/>
      <c r="AK72" s="105"/>
      <c r="AL72" s="103"/>
      <c r="AM72" s="103"/>
      <c r="AN72" s="103"/>
      <c r="AP72" s="88"/>
    </row>
    <row r="73" spans="2:42" ht="12" customHeight="1">
      <c r="B73" s="157"/>
      <c r="C73" s="163"/>
      <c r="D73" s="223"/>
      <c r="E73" s="223"/>
      <c r="F73" s="232"/>
      <c r="G73" s="232"/>
      <c r="H73" s="232"/>
      <c r="I73" s="232"/>
      <c r="J73" s="232"/>
      <c r="K73" s="232"/>
      <c r="L73" s="232"/>
      <c r="M73" s="232"/>
      <c r="N73" s="232"/>
      <c r="O73" s="232"/>
      <c r="P73" s="233"/>
      <c r="Q73" s="233"/>
      <c r="R73" s="233"/>
      <c r="S73" s="224"/>
      <c r="T73" s="224"/>
      <c r="U73" s="225"/>
      <c r="V73" s="225"/>
      <c r="W73" s="225"/>
      <c r="X73" s="226"/>
      <c r="Y73" s="226"/>
      <c r="Z73" s="226"/>
      <c r="AA73" s="227"/>
      <c r="AB73" s="227"/>
      <c r="AC73" s="227"/>
      <c r="AD73" s="227"/>
      <c r="AE73" s="227"/>
      <c r="AF73" s="227"/>
      <c r="AG73" s="227"/>
      <c r="AH73" s="227"/>
      <c r="AI73" s="227"/>
      <c r="AJ73" s="227"/>
      <c r="AK73" s="105"/>
      <c r="AL73" s="103"/>
      <c r="AM73" s="103"/>
      <c r="AN73" s="103"/>
      <c r="AP73" s="88"/>
    </row>
    <row r="74" spans="2:42" ht="12" customHeight="1">
      <c r="B74" s="157"/>
      <c r="C74" s="163"/>
      <c r="D74" s="223"/>
      <c r="E74" s="223"/>
      <c r="F74" s="232"/>
      <c r="G74" s="232"/>
      <c r="H74" s="232"/>
      <c r="I74" s="232"/>
      <c r="J74" s="232"/>
      <c r="K74" s="232"/>
      <c r="L74" s="232"/>
      <c r="M74" s="232"/>
      <c r="N74" s="232"/>
      <c r="O74" s="232"/>
      <c r="P74" s="233"/>
      <c r="Q74" s="233"/>
      <c r="R74" s="233"/>
      <c r="S74" s="228"/>
      <c r="T74" s="228"/>
      <c r="U74" s="225"/>
      <c r="V74" s="225"/>
      <c r="W74" s="225"/>
      <c r="X74" s="226"/>
      <c r="Y74" s="226"/>
      <c r="Z74" s="226"/>
      <c r="AA74" s="221"/>
      <c r="AB74" s="221"/>
      <c r="AC74" s="221"/>
      <c r="AD74" s="221"/>
      <c r="AE74" s="221"/>
      <c r="AF74" s="221"/>
      <c r="AG74" s="221"/>
      <c r="AH74" s="221"/>
      <c r="AI74" s="221"/>
      <c r="AJ74" s="221"/>
      <c r="AK74" s="105"/>
      <c r="AL74" s="103"/>
      <c r="AM74" s="103"/>
      <c r="AN74" s="103"/>
      <c r="AP74" s="88"/>
    </row>
    <row r="75" spans="2:42" ht="33.75" customHeight="1">
      <c r="B75" s="157"/>
      <c r="C75" s="163"/>
      <c r="D75" s="223"/>
      <c r="E75" s="223"/>
      <c r="F75" s="232"/>
      <c r="G75" s="232"/>
      <c r="H75" s="232"/>
      <c r="I75" s="232"/>
      <c r="J75" s="232"/>
      <c r="K75" s="232"/>
      <c r="L75" s="232"/>
      <c r="M75" s="232"/>
      <c r="N75" s="232"/>
      <c r="O75" s="232"/>
      <c r="P75" s="233"/>
      <c r="Q75" s="233"/>
      <c r="R75" s="233"/>
      <c r="S75" s="224"/>
      <c r="T75" s="224"/>
      <c r="U75" s="225"/>
      <c r="V75" s="225"/>
      <c r="W75" s="225"/>
      <c r="X75" s="226"/>
      <c r="Y75" s="226"/>
      <c r="Z75" s="226"/>
      <c r="AA75" s="221"/>
      <c r="AB75" s="221"/>
      <c r="AC75" s="221"/>
      <c r="AD75" s="221"/>
      <c r="AE75" s="221"/>
      <c r="AF75" s="221"/>
      <c r="AG75" s="221"/>
      <c r="AH75" s="221"/>
      <c r="AI75" s="221"/>
      <c r="AJ75" s="221"/>
      <c r="AK75" s="105"/>
      <c r="AL75" s="103"/>
      <c r="AM75" s="103"/>
      <c r="AN75" s="103"/>
      <c r="AP75" s="88"/>
    </row>
    <row r="76" spans="2:42" ht="12" customHeight="1">
      <c r="B76" s="157"/>
      <c r="C76" s="163"/>
      <c r="D76" s="223"/>
      <c r="E76" s="223"/>
      <c r="F76" s="232"/>
      <c r="G76" s="232"/>
      <c r="H76" s="232"/>
      <c r="I76" s="232"/>
      <c r="J76" s="232"/>
      <c r="K76" s="232"/>
      <c r="L76" s="232"/>
      <c r="M76" s="232"/>
      <c r="N76" s="232"/>
      <c r="O76" s="232"/>
      <c r="P76" s="233"/>
      <c r="Q76" s="233"/>
      <c r="R76" s="233"/>
      <c r="S76" s="224"/>
      <c r="T76" s="224"/>
      <c r="U76" s="225"/>
      <c r="V76" s="225"/>
      <c r="W76" s="225"/>
      <c r="X76" s="226"/>
      <c r="Y76" s="226"/>
      <c r="Z76" s="226"/>
      <c r="AA76" s="227"/>
      <c r="AB76" s="227"/>
      <c r="AC76" s="227"/>
      <c r="AD76" s="227"/>
      <c r="AE76" s="227"/>
      <c r="AF76" s="227"/>
      <c r="AG76" s="227"/>
      <c r="AH76" s="227"/>
      <c r="AI76" s="227"/>
      <c r="AJ76" s="227"/>
      <c r="AK76" s="105"/>
      <c r="AL76" s="103"/>
      <c r="AM76" s="103"/>
      <c r="AN76" s="103"/>
      <c r="AP76" s="88"/>
    </row>
    <row r="77" spans="2:42" ht="12" customHeight="1">
      <c r="B77" s="157"/>
      <c r="C77" s="163"/>
      <c r="D77" s="223"/>
      <c r="E77" s="223"/>
      <c r="F77" s="232"/>
      <c r="G77" s="232"/>
      <c r="H77" s="232"/>
      <c r="I77" s="232"/>
      <c r="J77" s="232"/>
      <c r="K77" s="232"/>
      <c r="L77" s="232"/>
      <c r="M77" s="232"/>
      <c r="N77" s="232"/>
      <c r="O77" s="232"/>
      <c r="P77" s="233"/>
      <c r="Q77" s="233"/>
      <c r="R77" s="233"/>
      <c r="S77" s="224"/>
      <c r="T77" s="224"/>
      <c r="U77" s="225"/>
      <c r="V77" s="225"/>
      <c r="W77" s="225"/>
      <c r="X77" s="226"/>
      <c r="Y77" s="226"/>
      <c r="Z77" s="226"/>
      <c r="AA77" s="227"/>
      <c r="AB77" s="227"/>
      <c r="AC77" s="227"/>
      <c r="AD77" s="227"/>
      <c r="AE77" s="227"/>
      <c r="AF77" s="227"/>
      <c r="AG77" s="227"/>
      <c r="AH77" s="227"/>
      <c r="AI77" s="227"/>
      <c r="AJ77" s="227"/>
      <c r="AK77" s="105"/>
      <c r="AL77" s="103"/>
      <c r="AM77" s="103"/>
      <c r="AN77" s="103"/>
      <c r="AP77" s="88"/>
    </row>
    <row r="78" spans="2:42" ht="12" customHeight="1">
      <c r="B78" s="157"/>
      <c r="C78" s="163"/>
      <c r="D78" s="159"/>
      <c r="E78" s="159"/>
      <c r="F78" s="229"/>
      <c r="G78" s="229"/>
      <c r="H78" s="229"/>
      <c r="I78" s="229"/>
      <c r="J78" s="229"/>
      <c r="K78" s="229"/>
      <c r="L78" s="229"/>
      <c r="M78" s="229"/>
      <c r="N78" s="229"/>
      <c r="O78" s="229"/>
      <c r="P78" s="230"/>
      <c r="Q78" s="230"/>
      <c r="R78" s="230"/>
      <c r="S78" s="161"/>
      <c r="T78" s="161"/>
      <c r="U78" s="162"/>
      <c r="V78" s="162"/>
      <c r="W78" s="162"/>
      <c r="X78" s="170"/>
      <c r="Y78" s="170"/>
      <c r="Z78" s="170"/>
      <c r="AA78" s="171"/>
      <c r="AB78" s="171"/>
      <c r="AC78" s="171"/>
      <c r="AD78" s="171"/>
      <c r="AE78" s="171"/>
      <c r="AF78" s="171"/>
      <c r="AG78" s="171"/>
      <c r="AH78" s="171"/>
      <c r="AI78" s="171"/>
      <c r="AJ78" s="171"/>
      <c r="AK78" s="105"/>
      <c r="AL78" s="103"/>
      <c r="AM78" s="103"/>
      <c r="AN78" s="103"/>
      <c r="AP78" s="88"/>
    </row>
    <row r="79" spans="2:42" ht="12" customHeight="1">
      <c r="B79" s="157"/>
      <c r="C79" s="163"/>
      <c r="D79" s="223"/>
      <c r="E79" s="223"/>
      <c r="F79" s="232"/>
      <c r="G79" s="232"/>
      <c r="H79" s="232"/>
      <c r="I79" s="232"/>
      <c r="J79" s="232"/>
      <c r="K79" s="232"/>
      <c r="L79" s="232"/>
      <c r="M79" s="232"/>
      <c r="N79" s="232"/>
      <c r="O79" s="232"/>
      <c r="P79" s="233"/>
      <c r="Q79" s="233"/>
      <c r="R79" s="233"/>
      <c r="S79" s="228"/>
      <c r="T79" s="228"/>
      <c r="U79" s="225"/>
      <c r="V79" s="225"/>
      <c r="W79" s="225"/>
      <c r="X79" s="226"/>
      <c r="Y79" s="226"/>
      <c r="Z79" s="226"/>
      <c r="AA79" s="221"/>
      <c r="AB79" s="221"/>
      <c r="AC79" s="221"/>
      <c r="AD79" s="221"/>
      <c r="AE79" s="221"/>
      <c r="AF79" s="221"/>
      <c r="AG79" s="221"/>
      <c r="AH79" s="221"/>
      <c r="AI79" s="221"/>
      <c r="AJ79" s="221"/>
      <c r="AK79" s="105"/>
      <c r="AL79" s="103"/>
      <c r="AM79" s="103"/>
      <c r="AN79" s="103"/>
      <c r="AP79" s="88"/>
    </row>
    <row r="80" spans="2:42" ht="33.75" customHeight="1">
      <c r="B80" s="157"/>
      <c r="C80" s="165"/>
      <c r="D80" s="223"/>
      <c r="E80" s="223"/>
      <c r="F80" s="232"/>
      <c r="G80" s="232"/>
      <c r="H80" s="232"/>
      <c r="I80" s="232"/>
      <c r="J80" s="232"/>
      <c r="K80" s="232"/>
      <c r="L80" s="232"/>
      <c r="M80" s="232"/>
      <c r="N80" s="232"/>
      <c r="O80" s="232"/>
      <c r="P80" s="233"/>
      <c r="Q80" s="233"/>
      <c r="R80" s="233"/>
      <c r="S80" s="224"/>
      <c r="T80" s="224"/>
      <c r="U80" s="225"/>
      <c r="V80" s="225"/>
      <c r="W80" s="225"/>
      <c r="X80" s="226"/>
      <c r="Y80" s="226"/>
      <c r="Z80" s="226"/>
      <c r="AA80" s="221"/>
      <c r="AB80" s="221"/>
      <c r="AC80" s="221"/>
      <c r="AD80" s="221"/>
      <c r="AE80" s="221"/>
      <c r="AF80" s="221"/>
      <c r="AG80" s="221"/>
      <c r="AH80" s="221"/>
      <c r="AI80" s="221"/>
      <c r="AJ80" s="221"/>
      <c r="AK80" s="105"/>
      <c r="AL80" s="103"/>
      <c r="AM80" s="103"/>
      <c r="AN80" s="103"/>
      <c r="AP80" s="88"/>
    </row>
    <row r="81" spans="2:42" ht="33.75" customHeight="1">
      <c r="B81" s="157"/>
      <c r="C81" s="163"/>
      <c r="D81" s="223"/>
      <c r="E81" s="223"/>
      <c r="F81" s="232"/>
      <c r="G81" s="232"/>
      <c r="H81" s="232"/>
      <c r="I81" s="232"/>
      <c r="J81" s="232"/>
      <c r="K81" s="232"/>
      <c r="L81" s="232"/>
      <c r="M81" s="232"/>
      <c r="N81" s="232"/>
      <c r="O81" s="232"/>
      <c r="P81" s="233"/>
      <c r="Q81" s="233"/>
      <c r="R81" s="233"/>
      <c r="S81" s="224"/>
      <c r="T81" s="224"/>
      <c r="U81" s="225"/>
      <c r="V81" s="225"/>
      <c r="W81" s="225"/>
      <c r="X81" s="226"/>
      <c r="Y81" s="226"/>
      <c r="Z81" s="226"/>
      <c r="AA81" s="221"/>
      <c r="AB81" s="221"/>
      <c r="AC81" s="221"/>
      <c r="AD81" s="221"/>
      <c r="AE81" s="221"/>
      <c r="AF81" s="221"/>
      <c r="AG81" s="221"/>
      <c r="AH81" s="221"/>
      <c r="AI81" s="221"/>
      <c r="AJ81" s="221"/>
      <c r="AK81" s="105"/>
      <c r="AL81" s="103"/>
      <c r="AM81" s="103"/>
      <c r="AN81" s="103"/>
      <c r="AP81" s="88"/>
    </row>
    <row r="82" spans="2:42" ht="12" customHeight="1">
      <c r="B82" s="157"/>
      <c r="C82" s="163"/>
      <c r="D82" s="223"/>
      <c r="E82" s="223"/>
      <c r="F82" s="232"/>
      <c r="G82" s="232"/>
      <c r="H82" s="232"/>
      <c r="I82" s="232"/>
      <c r="J82" s="232"/>
      <c r="K82" s="232"/>
      <c r="L82" s="232"/>
      <c r="M82" s="232"/>
      <c r="N82" s="232"/>
      <c r="O82" s="232"/>
      <c r="P82" s="233"/>
      <c r="Q82" s="233"/>
      <c r="R82" s="233"/>
      <c r="S82" s="224"/>
      <c r="T82" s="224"/>
      <c r="U82" s="225"/>
      <c r="V82" s="225"/>
      <c r="W82" s="225"/>
      <c r="X82" s="226"/>
      <c r="Y82" s="226"/>
      <c r="Z82" s="226"/>
      <c r="AA82" s="227"/>
      <c r="AB82" s="227"/>
      <c r="AC82" s="227"/>
      <c r="AD82" s="227"/>
      <c r="AE82" s="227"/>
      <c r="AF82" s="227"/>
      <c r="AG82" s="227"/>
      <c r="AH82" s="227"/>
      <c r="AI82" s="227"/>
      <c r="AJ82" s="227"/>
      <c r="AK82" s="105"/>
      <c r="AL82" s="103"/>
      <c r="AM82" s="103"/>
      <c r="AN82" s="103"/>
      <c r="AP82" s="88"/>
    </row>
    <row r="83" spans="2:42" ht="12" customHeight="1">
      <c r="B83" s="157"/>
      <c r="C83" s="163"/>
      <c r="D83" s="223"/>
      <c r="E83" s="223"/>
      <c r="F83" s="232"/>
      <c r="G83" s="232"/>
      <c r="H83" s="232"/>
      <c r="I83" s="232"/>
      <c r="J83" s="232"/>
      <c r="K83" s="232"/>
      <c r="L83" s="232"/>
      <c r="M83" s="232"/>
      <c r="N83" s="232"/>
      <c r="O83" s="232"/>
      <c r="P83" s="233"/>
      <c r="Q83" s="233"/>
      <c r="R83" s="233"/>
      <c r="S83" s="224"/>
      <c r="T83" s="224"/>
      <c r="U83" s="225"/>
      <c r="V83" s="225"/>
      <c r="W83" s="225"/>
      <c r="X83" s="226"/>
      <c r="Y83" s="226"/>
      <c r="Z83" s="226"/>
      <c r="AA83" s="227"/>
      <c r="AB83" s="227"/>
      <c r="AC83" s="227"/>
      <c r="AD83" s="227"/>
      <c r="AE83" s="227"/>
      <c r="AF83" s="227"/>
      <c r="AG83" s="227"/>
      <c r="AH83" s="227"/>
      <c r="AI83" s="227"/>
      <c r="AJ83" s="227"/>
      <c r="AK83" s="105"/>
      <c r="AL83" s="103"/>
      <c r="AM83" s="103"/>
      <c r="AN83" s="103"/>
      <c r="AP83" s="88"/>
    </row>
    <row r="84" spans="2:42" ht="12" customHeight="1">
      <c r="B84" s="157"/>
      <c r="C84" s="163"/>
      <c r="D84" s="159"/>
      <c r="E84" s="159"/>
      <c r="F84" s="232"/>
      <c r="G84" s="232"/>
      <c r="H84" s="232"/>
      <c r="I84" s="232"/>
      <c r="J84" s="232"/>
      <c r="K84" s="232"/>
      <c r="L84" s="232"/>
      <c r="M84" s="232"/>
      <c r="N84" s="232"/>
      <c r="O84" s="232"/>
      <c r="P84" s="233"/>
      <c r="Q84" s="233"/>
      <c r="R84" s="233"/>
      <c r="S84" s="161"/>
      <c r="T84" s="161"/>
      <c r="U84" s="162"/>
      <c r="V84" s="162"/>
      <c r="W84" s="162"/>
      <c r="X84" s="170"/>
      <c r="Y84" s="170"/>
      <c r="Z84" s="170"/>
      <c r="AA84" s="171"/>
      <c r="AB84" s="171"/>
      <c r="AC84" s="171"/>
      <c r="AD84" s="171"/>
      <c r="AE84" s="171"/>
      <c r="AF84" s="171"/>
      <c r="AG84" s="171"/>
      <c r="AH84" s="171"/>
      <c r="AI84" s="171"/>
      <c r="AJ84" s="171"/>
      <c r="AK84" s="105"/>
      <c r="AL84" s="103"/>
      <c r="AM84" s="103"/>
      <c r="AN84" s="103"/>
      <c r="AP84" s="88"/>
    </row>
    <row r="85" spans="2:42" ht="12" customHeight="1">
      <c r="B85" s="157"/>
      <c r="C85" s="159"/>
      <c r="D85" s="223"/>
      <c r="E85" s="223"/>
      <c r="F85" s="231"/>
      <c r="G85" s="231"/>
      <c r="H85" s="231"/>
      <c r="I85" s="231"/>
      <c r="J85" s="231"/>
      <c r="K85" s="231"/>
      <c r="L85" s="231"/>
      <c r="M85" s="231"/>
      <c r="N85" s="231"/>
      <c r="O85" s="231"/>
      <c r="P85" s="231"/>
      <c r="Q85" s="231"/>
      <c r="R85" s="231"/>
      <c r="S85" s="224"/>
      <c r="T85" s="224"/>
      <c r="U85" s="225"/>
      <c r="V85" s="225"/>
      <c r="W85" s="225"/>
      <c r="X85" s="226"/>
      <c r="Y85" s="226"/>
      <c r="Z85" s="226"/>
      <c r="AA85" s="221"/>
      <c r="AB85" s="221"/>
      <c r="AC85" s="221"/>
      <c r="AD85" s="221"/>
      <c r="AE85" s="221"/>
      <c r="AF85" s="221"/>
      <c r="AG85" s="221"/>
      <c r="AH85" s="222"/>
      <c r="AI85" s="222"/>
      <c r="AJ85" s="222"/>
      <c r="AK85" s="105"/>
      <c r="AL85" s="103"/>
      <c r="AM85" s="103"/>
      <c r="AN85" s="103"/>
      <c r="AP85" s="88"/>
    </row>
    <row r="86" spans="2:42" ht="12" customHeight="1">
      <c r="B86" s="157"/>
      <c r="C86" s="159"/>
      <c r="D86" s="159"/>
      <c r="E86" s="159"/>
      <c r="F86" s="232"/>
      <c r="G86" s="232"/>
      <c r="H86" s="232"/>
      <c r="I86" s="232"/>
      <c r="J86" s="232"/>
      <c r="K86" s="232"/>
      <c r="L86" s="232"/>
      <c r="M86" s="232"/>
      <c r="N86" s="232"/>
      <c r="O86" s="232"/>
      <c r="P86" s="233"/>
      <c r="Q86" s="233"/>
      <c r="R86" s="233"/>
      <c r="S86" s="161"/>
      <c r="T86" s="161"/>
      <c r="U86" s="162"/>
      <c r="V86" s="162"/>
      <c r="W86" s="162"/>
      <c r="X86" s="170"/>
      <c r="Y86" s="170"/>
      <c r="Z86" s="170"/>
      <c r="AA86" s="172"/>
      <c r="AB86" s="172"/>
      <c r="AC86" s="172"/>
      <c r="AD86" s="172"/>
      <c r="AE86" s="172"/>
      <c r="AF86" s="172"/>
      <c r="AG86" s="172"/>
      <c r="AH86" s="173"/>
      <c r="AI86" s="173"/>
      <c r="AJ86" s="173"/>
      <c r="AK86" s="105"/>
      <c r="AL86" s="103"/>
      <c r="AM86" s="103"/>
      <c r="AN86" s="103"/>
      <c r="AP86" s="88"/>
    </row>
    <row r="87" spans="2:42" ht="12" customHeight="1">
      <c r="B87" s="151"/>
      <c r="C87" s="159"/>
      <c r="D87" s="159"/>
      <c r="E87" s="159"/>
      <c r="F87" s="229"/>
      <c r="G87" s="229"/>
      <c r="H87" s="229"/>
      <c r="I87" s="229"/>
      <c r="J87" s="229"/>
      <c r="K87" s="229"/>
      <c r="L87" s="229"/>
      <c r="M87" s="229"/>
      <c r="N87" s="229"/>
      <c r="O87" s="229"/>
      <c r="P87" s="230"/>
      <c r="Q87" s="230"/>
      <c r="R87" s="230"/>
      <c r="S87" s="161"/>
      <c r="T87" s="161"/>
      <c r="U87" s="162"/>
      <c r="V87" s="162"/>
      <c r="W87" s="162"/>
      <c r="X87" s="170"/>
      <c r="Y87" s="170"/>
      <c r="Z87" s="170"/>
      <c r="AA87" s="172"/>
      <c r="AB87" s="172"/>
      <c r="AC87" s="172"/>
      <c r="AD87" s="172"/>
      <c r="AE87" s="172"/>
      <c r="AF87" s="172"/>
      <c r="AG87" s="172"/>
      <c r="AH87" s="173"/>
      <c r="AI87" s="173"/>
      <c r="AJ87" s="173"/>
      <c r="AK87" s="105"/>
      <c r="AL87" s="103"/>
      <c r="AM87" s="103"/>
      <c r="AN87" s="103"/>
      <c r="AP87" s="88"/>
    </row>
    <row r="88" spans="2:42" ht="12" customHeight="1">
      <c r="B88" s="157"/>
      <c r="C88" s="168"/>
      <c r="D88" s="223"/>
      <c r="E88" s="223"/>
      <c r="F88" s="232"/>
      <c r="G88" s="232"/>
      <c r="H88" s="232"/>
      <c r="I88" s="232"/>
      <c r="J88" s="232"/>
      <c r="K88" s="232"/>
      <c r="L88" s="232"/>
      <c r="M88" s="232"/>
      <c r="N88" s="232"/>
      <c r="O88" s="232"/>
      <c r="P88" s="233"/>
      <c r="Q88" s="233"/>
      <c r="R88" s="233"/>
      <c r="S88" s="228"/>
      <c r="T88" s="228"/>
      <c r="U88" s="225"/>
      <c r="V88" s="225"/>
      <c r="W88" s="225"/>
      <c r="X88" s="226"/>
      <c r="Y88" s="226"/>
      <c r="Z88" s="226"/>
      <c r="AA88" s="227"/>
      <c r="AB88" s="227"/>
      <c r="AC88" s="227"/>
      <c r="AD88" s="227"/>
      <c r="AE88" s="227"/>
      <c r="AF88" s="227"/>
      <c r="AG88" s="227"/>
      <c r="AH88" s="227"/>
      <c r="AI88" s="227"/>
      <c r="AJ88" s="227"/>
      <c r="AK88" s="105"/>
      <c r="AL88" s="103"/>
      <c r="AM88" s="103"/>
      <c r="AN88" s="103"/>
      <c r="AP88" s="88"/>
    </row>
    <row r="89" spans="2:42" ht="30" customHeight="1">
      <c r="B89" s="157"/>
      <c r="C89" s="163"/>
      <c r="D89" s="223"/>
      <c r="E89" s="223"/>
      <c r="F89" s="232"/>
      <c r="G89" s="232"/>
      <c r="H89" s="232"/>
      <c r="I89" s="232"/>
      <c r="J89" s="232"/>
      <c r="K89" s="232"/>
      <c r="L89" s="232"/>
      <c r="M89" s="232"/>
      <c r="N89" s="232"/>
      <c r="O89" s="232"/>
      <c r="P89" s="233"/>
      <c r="Q89" s="233"/>
      <c r="R89" s="233"/>
      <c r="S89" s="224"/>
      <c r="T89" s="224"/>
      <c r="U89" s="225"/>
      <c r="V89" s="225"/>
      <c r="W89" s="225"/>
      <c r="X89" s="226"/>
      <c r="Y89" s="226"/>
      <c r="Z89" s="226"/>
      <c r="AA89" s="227"/>
      <c r="AB89" s="227"/>
      <c r="AC89" s="227"/>
      <c r="AD89" s="227"/>
      <c r="AE89" s="227"/>
      <c r="AF89" s="227"/>
      <c r="AG89" s="227"/>
      <c r="AH89" s="227"/>
      <c r="AI89" s="227"/>
      <c r="AJ89" s="227"/>
      <c r="AK89" s="105"/>
      <c r="AL89" s="103"/>
      <c r="AM89" s="103"/>
      <c r="AN89" s="103"/>
      <c r="AP89" s="88"/>
    </row>
    <row r="90" spans="2:42" ht="24.75" customHeight="1">
      <c r="B90" s="157"/>
      <c r="C90" s="163"/>
      <c r="D90" s="223"/>
      <c r="E90" s="223"/>
      <c r="F90" s="232"/>
      <c r="G90" s="232"/>
      <c r="H90" s="232"/>
      <c r="I90" s="232"/>
      <c r="J90" s="232"/>
      <c r="K90" s="232"/>
      <c r="L90" s="232"/>
      <c r="M90" s="232"/>
      <c r="N90" s="232"/>
      <c r="O90" s="232"/>
      <c r="P90" s="233"/>
      <c r="Q90" s="233"/>
      <c r="R90" s="233"/>
      <c r="S90" s="224"/>
      <c r="T90" s="224"/>
      <c r="U90" s="225"/>
      <c r="V90" s="225"/>
      <c r="W90" s="225"/>
      <c r="X90" s="226"/>
      <c r="Y90" s="226"/>
      <c r="Z90" s="226"/>
      <c r="AA90" s="227"/>
      <c r="AB90" s="227"/>
      <c r="AC90" s="227"/>
      <c r="AD90" s="227"/>
      <c r="AE90" s="227"/>
      <c r="AF90" s="227"/>
      <c r="AG90" s="227"/>
      <c r="AH90" s="227"/>
      <c r="AI90" s="227"/>
      <c r="AJ90" s="227"/>
      <c r="AK90" s="105"/>
      <c r="AL90" s="103"/>
      <c r="AM90" s="103"/>
      <c r="AN90" s="103"/>
      <c r="AP90" s="88"/>
    </row>
    <row r="91" spans="2:42" ht="24.75" customHeight="1">
      <c r="B91" s="157"/>
      <c r="C91" s="163"/>
      <c r="D91" s="223"/>
      <c r="E91" s="223"/>
      <c r="F91" s="232"/>
      <c r="G91" s="233"/>
      <c r="H91" s="233"/>
      <c r="I91" s="233"/>
      <c r="J91" s="233"/>
      <c r="K91" s="233"/>
      <c r="L91" s="233"/>
      <c r="M91" s="233"/>
      <c r="N91" s="233"/>
      <c r="O91" s="233"/>
      <c r="P91" s="233"/>
      <c r="Q91" s="233"/>
      <c r="R91" s="233"/>
      <c r="S91" s="224"/>
      <c r="T91" s="224"/>
      <c r="U91" s="225"/>
      <c r="V91" s="225"/>
      <c r="W91" s="225"/>
      <c r="X91" s="226"/>
      <c r="Y91" s="226"/>
      <c r="Z91" s="226"/>
      <c r="AA91" s="227"/>
      <c r="AB91" s="227"/>
      <c r="AC91" s="227"/>
      <c r="AD91" s="227"/>
      <c r="AE91" s="227"/>
      <c r="AF91" s="227"/>
      <c r="AG91" s="227"/>
      <c r="AH91" s="227"/>
      <c r="AI91" s="227"/>
      <c r="AJ91" s="227"/>
      <c r="AK91" s="105"/>
      <c r="AL91" s="103"/>
      <c r="AM91" s="103"/>
      <c r="AN91" s="103"/>
      <c r="AP91" s="88"/>
    </row>
    <row r="92" spans="2:42" ht="24.75" customHeight="1">
      <c r="B92" s="157"/>
      <c r="C92" s="163"/>
      <c r="D92" s="223"/>
      <c r="E92" s="223"/>
      <c r="F92" s="232"/>
      <c r="G92" s="232"/>
      <c r="H92" s="232"/>
      <c r="I92" s="232"/>
      <c r="J92" s="232"/>
      <c r="K92" s="232"/>
      <c r="L92" s="232"/>
      <c r="M92" s="232"/>
      <c r="N92" s="232"/>
      <c r="O92" s="232"/>
      <c r="P92" s="233"/>
      <c r="Q92" s="233"/>
      <c r="R92" s="233"/>
      <c r="S92" s="224"/>
      <c r="T92" s="224"/>
      <c r="U92" s="225"/>
      <c r="V92" s="225"/>
      <c r="W92" s="225"/>
      <c r="X92" s="226"/>
      <c r="Y92" s="226"/>
      <c r="Z92" s="226"/>
      <c r="AA92" s="227"/>
      <c r="AB92" s="227"/>
      <c r="AC92" s="227"/>
      <c r="AD92" s="227"/>
      <c r="AE92" s="227"/>
      <c r="AF92" s="227"/>
      <c r="AG92" s="227"/>
      <c r="AH92" s="227"/>
      <c r="AI92" s="227"/>
      <c r="AJ92" s="227"/>
      <c r="AK92" s="105"/>
      <c r="AL92" s="103"/>
      <c r="AM92" s="103"/>
      <c r="AN92" s="103"/>
      <c r="AP92" s="88"/>
    </row>
    <row r="93" spans="2:42" ht="39.75" customHeight="1">
      <c r="B93" s="157"/>
      <c r="C93" s="163"/>
      <c r="D93" s="223"/>
      <c r="E93" s="223"/>
      <c r="F93" s="232"/>
      <c r="G93" s="232"/>
      <c r="H93" s="232"/>
      <c r="I93" s="232"/>
      <c r="J93" s="232"/>
      <c r="K93" s="232"/>
      <c r="L93" s="232"/>
      <c r="M93" s="232"/>
      <c r="N93" s="232"/>
      <c r="O93" s="232"/>
      <c r="P93" s="233"/>
      <c r="Q93" s="233"/>
      <c r="R93" s="233"/>
      <c r="S93" s="224"/>
      <c r="T93" s="224"/>
      <c r="U93" s="225"/>
      <c r="V93" s="225"/>
      <c r="W93" s="225"/>
      <c r="X93" s="226"/>
      <c r="Y93" s="226"/>
      <c r="Z93" s="226"/>
      <c r="AA93" s="227"/>
      <c r="AB93" s="227"/>
      <c r="AC93" s="227"/>
      <c r="AD93" s="227"/>
      <c r="AE93" s="227"/>
      <c r="AF93" s="227"/>
      <c r="AG93" s="227"/>
      <c r="AH93" s="227"/>
      <c r="AI93" s="227"/>
      <c r="AJ93" s="227"/>
      <c r="AK93" s="105"/>
      <c r="AL93" s="103"/>
      <c r="AM93" s="103"/>
      <c r="AN93" s="103"/>
      <c r="AP93" s="88"/>
    </row>
    <row r="94" spans="2:42" ht="39.75" customHeight="1">
      <c r="B94" s="157"/>
      <c r="C94" s="163"/>
      <c r="D94" s="223"/>
      <c r="E94" s="223"/>
      <c r="F94" s="232"/>
      <c r="G94" s="232"/>
      <c r="H94" s="232"/>
      <c r="I94" s="232"/>
      <c r="J94" s="232"/>
      <c r="K94" s="232"/>
      <c r="L94" s="232"/>
      <c r="M94" s="232"/>
      <c r="N94" s="232"/>
      <c r="O94" s="232"/>
      <c r="P94" s="233"/>
      <c r="Q94" s="233"/>
      <c r="R94" s="233"/>
      <c r="S94" s="224"/>
      <c r="T94" s="224"/>
      <c r="U94" s="225"/>
      <c r="V94" s="225"/>
      <c r="W94" s="225"/>
      <c r="X94" s="226"/>
      <c r="Y94" s="226"/>
      <c r="Z94" s="226"/>
      <c r="AA94" s="227"/>
      <c r="AB94" s="227"/>
      <c r="AC94" s="227"/>
      <c r="AD94" s="227"/>
      <c r="AE94" s="227"/>
      <c r="AF94" s="227"/>
      <c r="AG94" s="227"/>
      <c r="AH94" s="227"/>
      <c r="AI94" s="227"/>
      <c r="AJ94" s="227"/>
      <c r="AK94" s="105"/>
      <c r="AL94" s="103"/>
      <c r="AM94" s="103"/>
      <c r="AN94" s="103"/>
      <c r="AP94" s="88"/>
    </row>
    <row r="95" spans="2:42" ht="39.75" customHeight="1">
      <c r="B95" s="157"/>
      <c r="C95" s="159"/>
      <c r="D95" s="223"/>
      <c r="E95" s="223"/>
      <c r="F95" s="231"/>
      <c r="G95" s="231"/>
      <c r="H95" s="231"/>
      <c r="I95" s="231"/>
      <c r="J95" s="231"/>
      <c r="K95" s="231"/>
      <c r="L95" s="231"/>
      <c r="M95" s="231"/>
      <c r="N95" s="231"/>
      <c r="O95" s="231"/>
      <c r="P95" s="231"/>
      <c r="Q95" s="231"/>
      <c r="R95" s="231"/>
      <c r="S95" s="224"/>
      <c r="T95" s="224"/>
      <c r="U95" s="225"/>
      <c r="V95" s="225"/>
      <c r="W95" s="225"/>
      <c r="X95" s="226"/>
      <c r="Y95" s="226"/>
      <c r="Z95" s="226"/>
      <c r="AA95" s="221"/>
      <c r="AB95" s="221"/>
      <c r="AC95" s="221"/>
      <c r="AD95" s="221"/>
      <c r="AE95" s="221"/>
      <c r="AF95" s="221"/>
      <c r="AG95" s="221"/>
      <c r="AH95" s="222"/>
      <c r="AI95" s="222"/>
      <c r="AJ95" s="222"/>
      <c r="AK95" s="105"/>
      <c r="AL95" s="103"/>
      <c r="AM95" s="103"/>
      <c r="AN95" s="103"/>
      <c r="AP95" s="88"/>
    </row>
    <row r="96" spans="2:42" ht="13.5" customHeight="1">
      <c r="B96" s="157"/>
      <c r="C96" s="163"/>
      <c r="D96" s="159"/>
      <c r="E96" s="159"/>
      <c r="F96" s="174"/>
      <c r="G96" s="174"/>
      <c r="H96" s="174"/>
      <c r="I96" s="174"/>
      <c r="J96" s="174"/>
      <c r="K96" s="174"/>
      <c r="L96" s="174"/>
      <c r="M96" s="174"/>
      <c r="N96" s="174"/>
      <c r="O96" s="174"/>
      <c r="P96" s="174"/>
      <c r="Q96" s="174"/>
      <c r="R96" s="174"/>
      <c r="S96" s="161"/>
      <c r="T96" s="161"/>
      <c r="U96" s="162"/>
      <c r="V96" s="162"/>
      <c r="W96" s="162"/>
      <c r="X96" s="170"/>
      <c r="Y96" s="170"/>
      <c r="Z96" s="170"/>
      <c r="AA96" s="171"/>
      <c r="AB96" s="171"/>
      <c r="AC96" s="171"/>
      <c r="AD96" s="171"/>
      <c r="AE96" s="171"/>
      <c r="AF96" s="171"/>
      <c r="AG96" s="171"/>
      <c r="AH96" s="171"/>
      <c r="AI96" s="171"/>
      <c r="AJ96" s="171"/>
      <c r="AK96" s="105"/>
      <c r="AL96" s="103"/>
      <c r="AM96" s="103"/>
      <c r="AN96" s="103"/>
      <c r="AP96" s="88"/>
    </row>
    <row r="97" spans="2:42" ht="12" customHeight="1">
      <c r="B97" s="151"/>
      <c r="C97" s="159"/>
      <c r="D97" s="223"/>
      <c r="E97" s="223"/>
      <c r="F97" s="229"/>
      <c r="G97" s="229"/>
      <c r="H97" s="229"/>
      <c r="I97" s="229"/>
      <c r="J97" s="229"/>
      <c r="K97" s="229"/>
      <c r="L97" s="229"/>
      <c r="M97" s="229"/>
      <c r="N97" s="229"/>
      <c r="O97" s="229"/>
      <c r="P97" s="230"/>
      <c r="Q97" s="230"/>
      <c r="R97" s="230"/>
      <c r="S97" s="224"/>
      <c r="T97" s="224"/>
      <c r="U97" s="225"/>
      <c r="V97" s="225"/>
      <c r="W97" s="225"/>
      <c r="X97" s="226"/>
      <c r="Y97" s="226"/>
      <c r="Z97" s="226"/>
      <c r="AA97" s="221"/>
      <c r="AB97" s="221"/>
      <c r="AC97" s="221"/>
      <c r="AD97" s="221"/>
      <c r="AE97" s="221"/>
      <c r="AF97" s="221"/>
      <c r="AG97" s="221"/>
      <c r="AH97" s="221"/>
      <c r="AI97" s="221"/>
      <c r="AJ97" s="221"/>
      <c r="AK97" s="105"/>
      <c r="AL97" s="103"/>
      <c r="AM97" s="103"/>
      <c r="AN97" s="103"/>
      <c r="AP97" s="88"/>
    </row>
    <row r="98" spans="2:42" ht="12" customHeight="1">
      <c r="B98" s="157"/>
      <c r="C98" s="168"/>
      <c r="D98" s="223"/>
      <c r="E98" s="223"/>
      <c r="F98" s="232"/>
      <c r="G98" s="232"/>
      <c r="H98" s="232"/>
      <c r="I98" s="232"/>
      <c r="J98" s="232"/>
      <c r="K98" s="232"/>
      <c r="L98" s="232"/>
      <c r="M98" s="232"/>
      <c r="N98" s="232"/>
      <c r="O98" s="232"/>
      <c r="P98" s="233"/>
      <c r="Q98" s="233"/>
      <c r="R98" s="233"/>
      <c r="S98" s="224"/>
      <c r="T98" s="224"/>
      <c r="U98" s="225"/>
      <c r="V98" s="225"/>
      <c r="W98" s="225"/>
      <c r="X98" s="226"/>
      <c r="Y98" s="226"/>
      <c r="Z98" s="226"/>
      <c r="AA98" s="221"/>
      <c r="AB98" s="221"/>
      <c r="AC98" s="221"/>
      <c r="AD98" s="221"/>
      <c r="AE98" s="221"/>
      <c r="AF98" s="221"/>
      <c r="AG98" s="221"/>
      <c r="AH98" s="221"/>
      <c r="AI98" s="221"/>
      <c r="AJ98" s="221"/>
      <c r="AK98" s="105"/>
      <c r="AL98" s="103"/>
      <c r="AM98" s="103"/>
      <c r="AN98" s="103"/>
      <c r="AP98" s="88"/>
    </row>
    <row r="99" spans="2:42" ht="12" customHeight="1">
      <c r="B99" s="157"/>
      <c r="C99" s="168"/>
      <c r="D99" s="223"/>
      <c r="E99" s="223"/>
      <c r="F99" s="232"/>
      <c r="G99" s="232"/>
      <c r="H99" s="232"/>
      <c r="I99" s="232"/>
      <c r="J99" s="232"/>
      <c r="K99" s="232"/>
      <c r="L99" s="232"/>
      <c r="M99" s="232"/>
      <c r="N99" s="232"/>
      <c r="O99" s="232"/>
      <c r="P99" s="233"/>
      <c r="Q99" s="233"/>
      <c r="R99" s="233"/>
      <c r="S99" s="228"/>
      <c r="T99" s="228"/>
      <c r="U99" s="225"/>
      <c r="V99" s="225"/>
      <c r="W99" s="225"/>
      <c r="X99" s="226"/>
      <c r="Y99" s="226"/>
      <c r="Z99" s="226"/>
      <c r="AA99" s="227"/>
      <c r="AB99" s="227"/>
      <c r="AC99" s="227"/>
      <c r="AD99" s="227"/>
      <c r="AE99" s="227"/>
      <c r="AF99" s="227"/>
      <c r="AG99" s="227"/>
      <c r="AH99" s="227"/>
      <c r="AI99" s="227"/>
      <c r="AJ99" s="227"/>
      <c r="AK99" s="105"/>
      <c r="AL99" s="103"/>
      <c r="AM99" s="103"/>
      <c r="AN99" s="103"/>
      <c r="AP99" s="88"/>
    </row>
    <row r="100" spans="2:42" ht="19.5" customHeight="1">
      <c r="B100" s="157"/>
      <c r="C100" s="168"/>
      <c r="D100" s="223"/>
      <c r="E100" s="223"/>
      <c r="F100" s="232"/>
      <c r="G100" s="232"/>
      <c r="H100" s="232"/>
      <c r="I100" s="232"/>
      <c r="J100" s="232"/>
      <c r="K100" s="232"/>
      <c r="L100" s="232"/>
      <c r="M100" s="232"/>
      <c r="N100" s="232"/>
      <c r="O100" s="232"/>
      <c r="P100" s="233"/>
      <c r="Q100" s="233"/>
      <c r="R100" s="233"/>
      <c r="S100" s="228"/>
      <c r="T100" s="228"/>
      <c r="U100" s="225"/>
      <c r="V100" s="225"/>
      <c r="W100" s="225"/>
      <c r="X100" s="226"/>
      <c r="Y100" s="226"/>
      <c r="Z100" s="226"/>
      <c r="AA100" s="227"/>
      <c r="AB100" s="227"/>
      <c r="AC100" s="227"/>
      <c r="AD100" s="227"/>
      <c r="AE100" s="227"/>
      <c r="AF100" s="227"/>
      <c r="AG100" s="227"/>
      <c r="AH100" s="227"/>
      <c r="AI100" s="227"/>
      <c r="AJ100" s="227"/>
      <c r="AK100" s="105"/>
      <c r="AL100" s="103"/>
      <c r="AM100" s="103"/>
      <c r="AN100" s="103"/>
      <c r="AP100" s="88"/>
    </row>
    <row r="101" spans="2:42" ht="12" customHeight="1">
      <c r="B101" s="157"/>
      <c r="C101" s="168"/>
      <c r="D101" s="223"/>
      <c r="E101" s="223"/>
      <c r="F101" s="229"/>
      <c r="G101" s="229"/>
      <c r="H101" s="229"/>
      <c r="I101" s="229"/>
      <c r="J101" s="229"/>
      <c r="K101" s="229"/>
      <c r="L101" s="229"/>
      <c r="M101" s="229"/>
      <c r="N101" s="229"/>
      <c r="O101" s="229"/>
      <c r="P101" s="230"/>
      <c r="Q101" s="230"/>
      <c r="R101" s="230"/>
      <c r="S101" s="224"/>
      <c r="T101" s="224"/>
      <c r="U101" s="225"/>
      <c r="V101" s="225"/>
      <c r="W101" s="225"/>
      <c r="X101" s="226"/>
      <c r="Y101" s="226"/>
      <c r="Z101" s="226"/>
      <c r="AA101" s="221"/>
      <c r="AB101" s="221"/>
      <c r="AC101" s="221"/>
      <c r="AD101" s="221"/>
      <c r="AE101" s="221"/>
      <c r="AF101" s="221"/>
      <c r="AG101" s="221"/>
      <c r="AH101" s="221"/>
      <c r="AI101" s="221"/>
      <c r="AJ101" s="221"/>
      <c r="AK101" s="105"/>
      <c r="AL101" s="103"/>
      <c r="AM101" s="103"/>
      <c r="AN101" s="103"/>
      <c r="AP101" s="88"/>
    </row>
    <row r="102" spans="2:42" ht="12" customHeight="1">
      <c r="B102" s="157"/>
      <c r="C102" s="168"/>
      <c r="D102" s="223"/>
      <c r="E102" s="223"/>
      <c r="F102" s="232"/>
      <c r="G102" s="232"/>
      <c r="H102" s="232"/>
      <c r="I102" s="232"/>
      <c r="J102" s="232"/>
      <c r="K102" s="232"/>
      <c r="L102" s="232"/>
      <c r="M102" s="232"/>
      <c r="N102" s="232"/>
      <c r="O102" s="232"/>
      <c r="P102" s="233"/>
      <c r="Q102" s="233"/>
      <c r="R102" s="233"/>
      <c r="S102" s="228"/>
      <c r="T102" s="228"/>
      <c r="U102" s="225"/>
      <c r="V102" s="225"/>
      <c r="W102" s="225"/>
      <c r="X102" s="226"/>
      <c r="Y102" s="226"/>
      <c r="Z102" s="226"/>
      <c r="AA102" s="227"/>
      <c r="AB102" s="227"/>
      <c r="AC102" s="227"/>
      <c r="AD102" s="227"/>
      <c r="AE102" s="227"/>
      <c r="AF102" s="227"/>
      <c r="AG102" s="227"/>
      <c r="AH102" s="227"/>
      <c r="AI102" s="227"/>
      <c r="AJ102" s="227"/>
      <c r="AK102" s="105"/>
      <c r="AL102" s="103"/>
      <c r="AM102" s="103"/>
      <c r="AN102" s="103"/>
      <c r="AP102" s="88"/>
    </row>
    <row r="103" spans="2:42" ht="12" customHeight="1">
      <c r="B103" s="157"/>
      <c r="C103" s="163"/>
      <c r="D103" s="223"/>
      <c r="E103" s="223"/>
      <c r="F103" s="232"/>
      <c r="G103" s="232"/>
      <c r="H103" s="232"/>
      <c r="I103" s="232"/>
      <c r="J103" s="232"/>
      <c r="K103" s="232"/>
      <c r="L103" s="232"/>
      <c r="M103" s="232"/>
      <c r="N103" s="232"/>
      <c r="O103" s="232"/>
      <c r="P103" s="233"/>
      <c r="Q103" s="233"/>
      <c r="R103" s="233"/>
      <c r="S103" s="224"/>
      <c r="T103" s="224"/>
      <c r="U103" s="225"/>
      <c r="V103" s="225"/>
      <c r="W103" s="225"/>
      <c r="X103" s="226"/>
      <c r="Y103" s="226"/>
      <c r="Z103" s="226"/>
      <c r="AA103" s="227"/>
      <c r="AB103" s="227"/>
      <c r="AC103" s="227"/>
      <c r="AD103" s="227"/>
      <c r="AE103" s="227"/>
      <c r="AF103" s="227"/>
      <c r="AG103" s="227"/>
      <c r="AH103" s="227"/>
      <c r="AI103" s="227"/>
      <c r="AJ103" s="227"/>
      <c r="AK103" s="105"/>
      <c r="AL103" s="103"/>
      <c r="AM103" s="103"/>
      <c r="AN103" s="103"/>
      <c r="AP103" s="88"/>
    </row>
    <row r="104" spans="2:42" ht="12" customHeight="1">
      <c r="B104" s="157"/>
      <c r="C104" s="168"/>
      <c r="D104" s="223"/>
      <c r="E104" s="223"/>
      <c r="F104" s="232"/>
      <c r="G104" s="232"/>
      <c r="H104" s="232"/>
      <c r="I104" s="232"/>
      <c r="J104" s="232"/>
      <c r="K104" s="232"/>
      <c r="L104" s="232"/>
      <c r="M104" s="232"/>
      <c r="N104" s="232"/>
      <c r="O104" s="232"/>
      <c r="P104" s="233"/>
      <c r="Q104" s="233"/>
      <c r="R104" s="233"/>
      <c r="S104" s="228"/>
      <c r="T104" s="228"/>
      <c r="U104" s="225"/>
      <c r="V104" s="225"/>
      <c r="W104" s="225"/>
      <c r="X104" s="226"/>
      <c r="Y104" s="226"/>
      <c r="Z104" s="226"/>
      <c r="AA104" s="227"/>
      <c r="AB104" s="227"/>
      <c r="AC104" s="227"/>
      <c r="AD104" s="227"/>
      <c r="AE104" s="227"/>
      <c r="AF104" s="227"/>
      <c r="AG104" s="227"/>
      <c r="AH104" s="227"/>
      <c r="AI104" s="227"/>
      <c r="AJ104" s="227"/>
      <c r="AK104" s="105"/>
      <c r="AL104" s="103"/>
      <c r="AM104" s="103"/>
      <c r="AN104" s="103"/>
      <c r="AP104" s="88"/>
    </row>
    <row r="105" spans="2:42" ht="12" customHeight="1">
      <c r="B105" s="157"/>
      <c r="C105" s="168"/>
      <c r="D105" s="159"/>
      <c r="E105" s="159"/>
      <c r="F105" s="229"/>
      <c r="G105" s="229"/>
      <c r="H105" s="229"/>
      <c r="I105" s="229"/>
      <c r="J105" s="229"/>
      <c r="K105" s="229"/>
      <c r="L105" s="229"/>
      <c r="M105" s="229"/>
      <c r="N105" s="229"/>
      <c r="O105" s="229"/>
      <c r="P105" s="230"/>
      <c r="Q105" s="230"/>
      <c r="R105" s="230"/>
      <c r="S105" s="175"/>
      <c r="T105" s="175"/>
      <c r="U105" s="162"/>
      <c r="V105" s="162"/>
      <c r="W105" s="162"/>
      <c r="X105" s="170"/>
      <c r="Y105" s="170"/>
      <c r="Z105" s="170"/>
      <c r="AA105" s="171"/>
      <c r="AB105" s="171"/>
      <c r="AC105" s="171"/>
      <c r="AD105" s="171"/>
      <c r="AE105" s="171"/>
      <c r="AF105" s="171"/>
      <c r="AG105" s="171"/>
      <c r="AH105" s="171"/>
      <c r="AI105" s="171"/>
      <c r="AJ105" s="171"/>
      <c r="AK105" s="105"/>
      <c r="AL105" s="103"/>
      <c r="AM105" s="103"/>
      <c r="AN105" s="103"/>
      <c r="AP105" s="88"/>
    </row>
    <row r="106" spans="2:42" ht="12" customHeight="1">
      <c r="B106" s="157"/>
      <c r="C106" s="168"/>
      <c r="D106" s="159"/>
      <c r="E106" s="159"/>
      <c r="F106" s="176"/>
      <c r="G106" s="176"/>
      <c r="H106" s="176"/>
      <c r="I106" s="176"/>
      <c r="J106" s="176"/>
      <c r="K106" s="176"/>
      <c r="L106" s="176"/>
      <c r="M106" s="176"/>
      <c r="N106" s="176"/>
      <c r="O106" s="176"/>
      <c r="P106" s="176"/>
      <c r="Q106" s="176"/>
      <c r="R106" s="176"/>
      <c r="S106" s="175"/>
      <c r="T106" s="175"/>
      <c r="U106" s="162"/>
      <c r="V106" s="162"/>
      <c r="W106" s="162"/>
      <c r="X106" s="170"/>
      <c r="Y106" s="170"/>
      <c r="Z106" s="170"/>
      <c r="AA106" s="171"/>
      <c r="AB106" s="171"/>
      <c r="AC106" s="171"/>
      <c r="AD106" s="171"/>
      <c r="AE106" s="171"/>
      <c r="AF106" s="171"/>
      <c r="AG106" s="171"/>
      <c r="AH106" s="171"/>
      <c r="AI106" s="171"/>
      <c r="AJ106" s="171"/>
      <c r="AK106" s="105"/>
      <c r="AL106" s="103"/>
      <c r="AM106" s="103"/>
      <c r="AN106" s="103"/>
      <c r="AP106" s="88"/>
    </row>
    <row r="107" spans="2:42" ht="12" customHeight="1">
      <c r="B107" s="157"/>
      <c r="C107" s="159"/>
      <c r="D107" s="223"/>
      <c r="E107" s="223"/>
      <c r="F107" s="231"/>
      <c r="G107" s="231"/>
      <c r="H107" s="231"/>
      <c r="I107" s="231"/>
      <c r="J107" s="231"/>
      <c r="K107" s="231"/>
      <c r="L107" s="231"/>
      <c r="M107" s="231"/>
      <c r="N107" s="231"/>
      <c r="O107" s="231"/>
      <c r="P107" s="231"/>
      <c r="Q107" s="231"/>
      <c r="R107" s="231"/>
      <c r="S107" s="224"/>
      <c r="T107" s="224"/>
      <c r="U107" s="225"/>
      <c r="V107" s="225"/>
      <c r="W107" s="225"/>
      <c r="X107" s="226"/>
      <c r="Y107" s="226"/>
      <c r="Z107" s="226"/>
      <c r="AA107" s="221"/>
      <c r="AB107" s="221"/>
      <c r="AC107" s="221"/>
      <c r="AD107" s="221"/>
      <c r="AE107" s="221"/>
      <c r="AF107" s="221"/>
      <c r="AG107" s="221"/>
      <c r="AH107" s="222"/>
      <c r="AI107" s="222"/>
      <c r="AJ107" s="222"/>
      <c r="AK107" s="105"/>
      <c r="AL107" s="103"/>
      <c r="AM107" s="103"/>
      <c r="AN107" s="103"/>
      <c r="AP107" s="88"/>
    </row>
    <row r="108" spans="2:42" ht="12" customHeight="1">
      <c r="B108" s="157"/>
      <c r="C108" s="159"/>
      <c r="D108" s="223"/>
      <c r="E108" s="223"/>
      <c r="F108" s="176"/>
      <c r="G108" s="176"/>
      <c r="H108" s="176"/>
      <c r="I108" s="176"/>
      <c r="J108" s="176"/>
      <c r="K108" s="176"/>
      <c r="L108" s="176"/>
      <c r="M108" s="176"/>
      <c r="N108" s="176"/>
      <c r="O108" s="176"/>
      <c r="P108" s="176"/>
      <c r="Q108" s="176"/>
      <c r="R108" s="176"/>
      <c r="S108" s="224"/>
      <c r="T108" s="224"/>
      <c r="U108" s="225"/>
      <c r="V108" s="225"/>
      <c r="W108" s="225"/>
      <c r="X108" s="226"/>
      <c r="Y108" s="226"/>
      <c r="Z108" s="226"/>
      <c r="AA108" s="221"/>
      <c r="AB108" s="221"/>
      <c r="AC108" s="221"/>
      <c r="AD108" s="221"/>
      <c r="AE108" s="221"/>
      <c r="AF108" s="221"/>
      <c r="AG108" s="221"/>
      <c r="AH108" s="221"/>
      <c r="AI108" s="221"/>
      <c r="AJ108" s="221"/>
      <c r="AK108" s="105"/>
      <c r="AL108" s="103"/>
      <c r="AM108" s="103"/>
      <c r="AN108" s="103"/>
      <c r="AP108" s="88"/>
    </row>
    <row r="109" spans="2:42" ht="12" customHeight="1">
      <c r="B109" s="157"/>
      <c r="C109" s="159"/>
      <c r="D109" s="223"/>
      <c r="E109" s="223"/>
      <c r="F109" s="176"/>
      <c r="G109" s="176"/>
      <c r="H109" s="176"/>
      <c r="I109" s="176"/>
      <c r="J109" s="176"/>
      <c r="K109" s="176"/>
      <c r="L109" s="176"/>
      <c r="M109" s="176"/>
      <c r="N109" s="176"/>
      <c r="O109" s="176"/>
      <c r="P109" s="176"/>
      <c r="Q109" s="176"/>
      <c r="R109" s="176"/>
      <c r="S109" s="224"/>
      <c r="T109" s="224"/>
      <c r="U109" s="225"/>
      <c r="V109" s="225"/>
      <c r="W109" s="225"/>
      <c r="X109" s="226"/>
      <c r="Y109" s="226"/>
      <c r="Z109" s="226"/>
      <c r="AA109" s="221"/>
      <c r="AB109" s="221"/>
      <c r="AC109" s="221"/>
      <c r="AD109" s="221"/>
      <c r="AE109" s="221"/>
      <c r="AF109" s="221"/>
      <c r="AG109" s="221"/>
      <c r="AH109" s="221"/>
      <c r="AI109" s="221"/>
      <c r="AJ109" s="221"/>
      <c r="AK109" s="105"/>
      <c r="AL109" s="103"/>
      <c r="AM109" s="103"/>
      <c r="AN109" s="103"/>
      <c r="AP109" s="88"/>
    </row>
    <row r="110" spans="2:42" ht="12" customHeight="1">
      <c r="B110" s="157"/>
      <c r="C110" s="160"/>
      <c r="D110" s="223"/>
      <c r="E110" s="223"/>
      <c r="F110" s="176"/>
      <c r="G110" s="176"/>
      <c r="H110" s="176"/>
      <c r="I110" s="176"/>
      <c r="J110" s="176"/>
      <c r="K110" s="176"/>
      <c r="L110" s="176"/>
      <c r="M110" s="176"/>
      <c r="N110" s="176"/>
      <c r="O110" s="176"/>
      <c r="P110" s="176"/>
      <c r="Q110" s="176"/>
      <c r="R110" s="176"/>
      <c r="S110" s="228"/>
      <c r="T110" s="228"/>
      <c r="U110" s="225"/>
      <c r="V110" s="225"/>
      <c r="W110" s="225"/>
      <c r="X110" s="226"/>
      <c r="Y110" s="226"/>
      <c r="Z110" s="226"/>
      <c r="AA110" s="227"/>
      <c r="AB110" s="227"/>
      <c r="AC110" s="227"/>
      <c r="AD110" s="227"/>
      <c r="AE110" s="227"/>
      <c r="AF110" s="227"/>
      <c r="AG110" s="227"/>
      <c r="AH110" s="227"/>
      <c r="AI110" s="227"/>
      <c r="AJ110" s="227"/>
      <c r="AK110" s="105"/>
      <c r="AL110" s="103"/>
      <c r="AM110" s="103"/>
      <c r="AN110" s="103"/>
      <c r="AP110" s="88"/>
    </row>
    <row r="111" spans="2:42" ht="12" customHeight="1">
      <c r="B111" s="157"/>
      <c r="C111" s="160"/>
      <c r="D111" s="223"/>
      <c r="E111" s="223"/>
      <c r="F111" s="176"/>
      <c r="G111" s="176"/>
      <c r="H111" s="176"/>
      <c r="I111" s="176"/>
      <c r="J111" s="176"/>
      <c r="K111" s="176"/>
      <c r="L111" s="176"/>
      <c r="M111" s="176"/>
      <c r="N111" s="176"/>
      <c r="O111" s="176"/>
      <c r="P111" s="176"/>
      <c r="Q111" s="176"/>
      <c r="R111" s="176"/>
      <c r="S111" s="228"/>
      <c r="T111" s="228"/>
      <c r="U111" s="225"/>
      <c r="V111" s="225"/>
      <c r="W111" s="225"/>
      <c r="X111" s="226"/>
      <c r="Y111" s="226"/>
      <c r="Z111" s="226"/>
      <c r="AA111" s="227"/>
      <c r="AB111" s="227"/>
      <c r="AC111" s="227"/>
      <c r="AD111" s="227"/>
      <c r="AE111" s="227"/>
      <c r="AF111" s="227"/>
      <c r="AG111" s="227"/>
      <c r="AH111" s="227"/>
      <c r="AI111" s="227"/>
      <c r="AJ111" s="227"/>
      <c r="AK111" s="105"/>
      <c r="AL111" s="103"/>
      <c r="AM111" s="103"/>
      <c r="AN111" s="103"/>
      <c r="AP111" s="88"/>
    </row>
    <row r="112" spans="2:42" ht="12" customHeight="1">
      <c r="B112" s="157"/>
      <c r="C112" s="160"/>
      <c r="D112" s="223"/>
      <c r="E112" s="223"/>
      <c r="F112" s="176"/>
      <c r="G112" s="176"/>
      <c r="H112" s="176"/>
      <c r="I112" s="176"/>
      <c r="J112" s="176"/>
      <c r="K112" s="176"/>
      <c r="L112" s="176"/>
      <c r="M112" s="176"/>
      <c r="N112" s="176"/>
      <c r="O112" s="176"/>
      <c r="P112" s="176"/>
      <c r="Q112" s="176"/>
      <c r="R112" s="176"/>
      <c r="S112" s="228"/>
      <c r="T112" s="228"/>
      <c r="U112" s="225"/>
      <c r="V112" s="225"/>
      <c r="W112" s="225"/>
      <c r="X112" s="226"/>
      <c r="Y112" s="226"/>
      <c r="Z112" s="226"/>
      <c r="AA112" s="221"/>
      <c r="AB112" s="221"/>
      <c r="AC112" s="221"/>
      <c r="AD112" s="221"/>
      <c r="AE112" s="221"/>
      <c r="AF112" s="221"/>
      <c r="AG112" s="221"/>
      <c r="AH112" s="221"/>
      <c r="AI112" s="221"/>
      <c r="AJ112" s="221"/>
      <c r="AK112" s="105"/>
      <c r="AL112" s="103"/>
      <c r="AM112" s="103"/>
      <c r="AN112" s="103"/>
      <c r="AP112" s="88"/>
    </row>
    <row r="113" spans="2:42" ht="12" customHeight="1">
      <c r="B113" s="157"/>
      <c r="C113" s="159"/>
      <c r="D113" s="223"/>
      <c r="E113" s="223"/>
      <c r="F113" s="176"/>
      <c r="G113" s="176"/>
      <c r="H113" s="176"/>
      <c r="I113" s="176"/>
      <c r="J113" s="176"/>
      <c r="K113" s="176"/>
      <c r="L113" s="176"/>
      <c r="M113" s="176"/>
      <c r="N113" s="176"/>
      <c r="O113" s="176"/>
      <c r="P113" s="176"/>
      <c r="Q113" s="176"/>
      <c r="R113" s="176"/>
      <c r="S113" s="224"/>
      <c r="T113" s="224"/>
      <c r="U113" s="225"/>
      <c r="V113" s="225"/>
      <c r="W113" s="225"/>
      <c r="X113" s="226"/>
      <c r="Y113" s="226"/>
      <c r="Z113" s="226"/>
      <c r="AA113" s="221"/>
      <c r="AB113" s="221"/>
      <c r="AC113" s="221"/>
      <c r="AD113" s="221"/>
      <c r="AE113" s="221"/>
      <c r="AF113" s="221"/>
      <c r="AG113" s="221"/>
      <c r="AH113" s="221"/>
      <c r="AI113" s="221"/>
      <c r="AJ113" s="221"/>
      <c r="AK113" s="105"/>
      <c r="AL113" s="103"/>
      <c r="AM113" s="103"/>
      <c r="AN113" s="103"/>
      <c r="AP113" s="88"/>
    </row>
    <row r="114" spans="2:42" ht="12" customHeight="1">
      <c r="B114" s="177"/>
      <c r="C114" s="177"/>
      <c r="D114" s="177"/>
      <c r="E114" s="177"/>
      <c r="F114" s="176"/>
      <c r="G114" s="176"/>
      <c r="H114" s="176"/>
      <c r="I114" s="176"/>
      <c r="J114" s="176"/>
      <c r="K114" s="176"/>
      <c r="L114" s="176"/>
      <c r="M114" s="176"/>
      <c r="N114" s="176"/>
      <c r="O114" s="176"/>
      <c r="P114" s="177"/>
      <c r="Q114" s="177"/>
      <c r="R114" s="177"/>
      <c r="S114" s="177"/>
      <c r="T114" s="177"/>
      <c r="U114" s="177"/>
      <c r="V114" s="177"/>
      <c r="W114" s="178"/>
      <c r="X114" s="221"/>
      <c r="Y114" s="221"/>
      <c r="Z114" s="221"/>
      <c r="AA114" s="222"/>
      <c r="AB114" s="222"/>
      <c r="AC114" s="222"/>
      <c r="AD114" s="222"/>
      <c r="AE114" s="222"/>
      <c r="AF114" s="222"/>
      <c r="AG114" s="222"/>
      <c r="AH114" s="222"/>
      <c r="AI114" s="222"/>
      <c r="AJ114" s="222"/>
      <c r="AK114" s="105"/>
      <c r="AL114" s="103"/>
      <c r="AM114" s="103"/>
      <c r="AN114" s="103"/>
      <c r="AP114" s="88"/>
    </row>
    <row r="115" spans="2:42" ht="12" customHeight="1">
      <c r="B115" s="179"/>
      <c r="C115" s="179"/>
      <c r="D115" s="179"/>
      <c r="E115" s="179"/>
      <c r="F115" s="176"/>
      <c r="G115" s="176"/>
      <c r="H115" s="176"/>
      <c r="I115" s="176"/>
      <c r="J115" s="176"/>
      <c r="K115" s="176"/>
      <c r="L115" s="176"/>
      <c r="M115" s="176"/>
      <c r="N115" s="176"/>
      <c r="O115" s="176"/>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05"/>
      <c r="AL115" s="103"/>
      <c r="AM115" s="103"/>
      <c r="AN115" s="103"/>
      <c r="AP115" s="88"/>
    </row>
    <row r="116" spans="2:42" ht="12" customHeight="1">
      <c r="B116" s="179"/>
      <c r="C116" s="179"/>
      <c r="D116" s="179"/>
      <c r="E116" s="180"/>
      <c r="F116" s="176"/>
      <c r="G116" s="176"/>
      <c r="H116" s="176"/>
      <c r="I116" s="176"/>
      <c r="J116" s="176"/>
      <c r="K116" s="176"/>
      <c r="L116" s="176"/>
      <c r="M116" s="176"/>
      <c r="N116" s="176"/>
      <c r="O116" s="176"/>
      <c r="P116" s="180"/>
      <c r="Q116" s="180"/>
      <c r="R116" s="180"/>
      <c r="S116" s="180"/>
      <c r="T116" s="180"/>
      <c r="U116" s="180"/>
      <c r="V116" s="180"/>
      <c r="W116" s="180"/>
      <c r="X116" s="180"/>
      <c r="Y116" s="180"/>
      <c r="Z116" s="180"/>
      <c r="AA116" s="180"/>
      <c r="AB116" s="180"/>
      <c r="AC116" s="180"/>
      <c r="AD116" s="180"/>
      <c r="AE116" s="180"/>
      <c r="AF116" s="180"/>
      <c r="AG116" s="180"/>
      <c r="AH116" s="180"/>
      <c r="AI116" s="180"/>
      <c r="AJ116" s="180"/>
      <c r="AK116" s="105"/>
      <c r="AL116" s="103"/>
      <c r="AM116" s="103"/>
      <c r="AN116" s="103"/>
      <c r="AP116" s="88"/>
    </row>
    <row r="117" spans="2:42" ht="12" customHeight="1">
      <c r="B117" s="179"/>
      <c r="C117" s="179"/>
      <c r="D117" s="180"/>
      <c r="E117" s="180"/>
      <c r="F117" s="180"/>
      <c r="G117" s="180"/>
      <c r="H117" s="180"/>
      <c r="I117" s="180"/>
      <c r="J117" s="180"/>
      <c r="K117" s="180"/>
      <c r="L117" s="180"/>
      <c r="M117" s="180"/>
      <c r="N117" s="180"/>
      <c r="O117" s="180"/>
      <c r="P117" s="180"/>
      <c r="Q117" s="180"/>
      <c r="R117" s="180"/>
      <c r="S117" s="180"/>
      <c r="T117" s="180"/>
      <c r="U117" s="180"/>
      <c r="V117" s="180"/>
      <c r="W117" s="180"/>
      <c r="X117" s="180"/>
      <c r="Y117" s="180"/>
      <c r="Z117" s="180"/>
      <c r="AA117" s="180"/>
      <c r="AB117" s="180"/>
      <c r="AC117" s="180"/>
      <c r="AD117" s="180"/>
      <c r="AE117" s="180"/>
      <c r="AF117" s="180"/>
      <c r="AG117" s="180"/>
      <c r="AH117" s="180"/>
      <c r="AI117" s="180"/>
      <c r="AJ117" s="180"/>
      <c r="AK117" s="105"/>
      <c r="AL117" s="103"/>
      <c r="AM117" s="103"/>
      <c r="AN117" s="103"/>
      <c r="AP117" s="88"/>
    </row>
    <row r="118" spans="2:42" ht="12" customHeight="1">
      <c r="B118" s="179"/>
      <c r="C118" s="179"/>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05"/>
      <c r="AL118" s="103"/>
      <c r="AM118" s="103"/>
      <c r="AN118" s="103"/>
      <c r="AP118" s="88"/>
    </row>
    <row r="119" spans="2:42" ht="12" customHeight="1">
      <c r="B119" s="179"/>
      <c r="C119" s="179"/>
      <c r="D119" s="180"/>
      <c r="E119" s="180"/>
      <c r="F119" s="180"/>
      <c r="G119" s="180"/>
      <c r="H119" s="180"/>
      <c r="I119" s="180"/>
      <c r="J119" s="180"/>
      <c r="K119" s="180"/>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05"/>
      <c r="AL119" s="103"/>
      <c r="AM119" s="103"/>
      <c r="AN119" s="103"/>
      <c r="AP119" s="88"/>
    </row>
    <row r="120" spans="2:42" ht="22.5" customHeight="1">
      <c r="B120" s="179"/>
      <c r="C120" s="179"/>
      <c r="D120" s="180"/>
      <c r="E120" s="180"/>
      <c r="F120" s="180"/>
      <c r="G120" s="180"/>
      <c r="H120" s="180"/>
      <c r="I120" s="180"/>
      <c r="J120" s="180"/>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05"/>
      <c r="AL120" s="103"/>
      <c r="AM120" s="103"/>
      <c r="AN120" s="103"/>
      <c r="AP120" s="88"/>
    </row>
    <row r="121" spans="2:42" ht="12" customHeight="1">
      <c r="B121" s="179"/>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05"/>
      <c r="AL121" s="103"/>
      <c r="AM121" s="103"/>
      <c r="AN121" s="103"/>
      <c r="AP121" s="88"/>
    </row>
    <row r="122" spans="2:42" ht="12" customHeight="1">
      <c r="B122" s="179"/>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05"/>
      <c r="AL122" s="103"/>
      <c r="AM122" s="103"/>
      <c r="AN122" s="103"/>
      <c r="AP122" s="88"/>
    </row>
    <row r="123" spans="2:42" ht="12" customHeight="1">
      <c r="B123" s="179"/>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05"/>
      <c r="AL123" s="103"/>
      <c r="AM123" s="103"/>
      <c r="AN123" s="103"/>
      <c r="AP123" s="88"/>
    </row>
    <row r="124" spans="2:42" ht="12" customHeight="1">
      <c r="B124" s="179"/>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05"/>
      <c r="AL124" s="103"/>
      <c r="AM124" s="103"/>
      <c r="AN124" s="103"/>
      <c r="AP124" s="88"/>
    </row>
    <row r="125" spans="2:42" ht="12" customHeight="1">
      <c r="B125" s="179"/>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05"/>
      <c r="AL125" s="103"/>
      <c r="AM125" s="103"/>
      <c r="AN125" s="103"/>
      <c r="AP125" s="88"/>
    </row>
    <row r="126" spans="2:42" ht="12" customHeight="1">
      <c r="B126" s="179"/>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05"/>
      <c r="AL126" s="103"/>
      <c r="AM126" s="103"/>
      <c r="AN126" s="103"/>
      <c r="AP126" s="88"/>
    </row>
    <row r="127" spans="2:42" ht="12" customHeight="1">
      <c r="B127" s="179"/>
      <c r="C127" s="179"/>
      <c r="D127" s="179"/>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05"/>
      <c r="AL127" s="103"/>
      <c r="AM127" s="103"/>
      <c r="AN127" s="103"/>
      <c r="AP127" s="88"/>
    </row>
    <row r="128" spans="2:42" ht="12" customHeight="1">
      <c r="B128" s="179"/>
      <c r="C128" s="179"/>
      <c r="D128" s="179"/>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05"/>
      <c r="AL128" s="103"/>
      <c r="AM128" s="103"/>
      <c r="AN128" s="103"/>
      <c r="AP128" s="88"/>
    </row>
    <row r="129" spans="2:42" ht="12" customHeight="1">
      <c r="B129" s="181"/>
      <c r="C129" s="181"/>
      <c r="D129" s="181"/>
      <c r="E129" s="181"/>
      <c r="F129" s="176"/>
      <c r="G129" s="176"/>
      <c r="H129" s="176"/>
      <c r="I129" s="176"/>
      <c r="J129" s="176"/>
      <c r="K129" s="176"/>
      <c r="L129" s="176"/>
      <c r="M129" s="176"/>
      <c r="N129" s="176"/>
      <c r="O129" s="176"/>
      <c r="P129" s="181"/>
      <c r="Q129" s="181"/>
      <c r="R129" s="181"/>
      <c r="S129" s="181"/>
      <c r="T129" s="181"/>
      <c r="U129" s="181"/>
      <c r="V129" s="181"/>
      <c r="W129" s="181"/>
      <c r="X129" s="181"/>
      <c r="Y129" s="181"/>
      <c r="Z129" s="181"/>
      <c r="AA129" s="181"/>
      <c r="AB129" s="181"/>
      <c r="AC129" s="181"/>
      <c r="AD129" s="181"/>
      <c r="AE129" s="181"/>
      <c r="AF129" s="181"/>
      <c r="AG129" s="181"/>
      <c r="AH129" s="181"/>
      <c r="AI129" s="181"/>
      <c r="AJ129" s="181"/>
      <c r="AK129" s="105"/>
      <c r="AL129" s="103"/>
      <c r="AM129" s="103"/>
      <c r="AN129" s="103"/>
      <c r="AP129" s="88"/>
    </row>
    <row r="130" spans="2:42" ht="12" customHeight="1">
      <c r="B130" s="181"/>
      <c r="C130" s="181"/>
      <c r="D130" s="181"/>
      <c r="E130" s="181"/>
      <c r="F130" s="176"/>
      <c r="G130" s="176"/>
      <c r="H130" s="176"/>
      <c r="I130" s="176"/>
      <c r="J130" s="176"/>
      <c r="K130" s="176"/>
      <c r="L130" s="176"/>
      <c r="M130" s="176"/>
      <c r="N130" s="176"/>
      <c r="O130" s="176"/>
      <c r="P130" s="181"/>
      <c r="Q130" s="181"/>
      <c r="R130" s="181"/>
      <c r="S130" s="181"/>
      <c r="T130" s="181"/>
      <c r="U130" s="181"/>
      <c r="V130" s="181"/>
      <c r="W130" s="181"/>
      <c r="X130" s="181"/>
      <c r="Y130" s="181"/>
      <c r="Z130" s="181"/>
      <c r="AA130" s="181"/>
      <c r="AB130" s="181"/>
      <c r="AC130" s="181"/>
      <c r="AD130" s="181"/>
      <c r="AE130" s="181"/>
      <c r="AF130" s="181"/>
      <c r="AG130" s="181"/>
      <c r="AH130" s="181"/>
      <c r="AI130" s="181"/>
      <c r="AJ130" s="181"/>
      <c r="AK130" s="105"/>
      <c r="AL130" s="103"/>
      <c r="AM130" s="103"/>
      <c r="AN130" s="103"/>
      <c r="AP130" s="88"/>
    </row>
    <row r="131" spans="2:42" ht="12" customHeight="1">
      <c r="B131" s="181"/>
      <c r="C131" s="181"/>
      <c r="D131" s="181"/>
      <c r="E131" s="181"/>
      <c r="F131" s="176"/>
      <c r="G131" s="176"/>
      <c r="H131" s="176"/>
      <c r="I131" s="176"/>
      <c r="J131" s="176"/>
      <c r="K131" s="176"/>
      <c r="L131" s="176"/>
      <c r="M131" s="176"/>
      <c r="N131" s="176"/>
      <c r="O131" s="176"/>
      <c r="P131" s="181"/>
      <c r="Q131" s="181"/>
      <c r="R131" s="181"/>
      <c r="S131" s="181"/>
      <c r="T131" s="181"/>
      <c r="U131" s="181"/>
      <c r="V131" s="181"/>
      <c r="W131" s="181"/>
      <c r="X131" s="181"/>
      <c r="Y131" s="181"/>
      <c r="Z131" s="181"/>
      <c r="AA131" s="181"/>
      <c r="AB131" s="181"/>
      <c r="AC131" s="181"/>
      <c r="AD131" s="181"/>
      <c r="AE131" s="181"/>
      <c r="AF131" s="181"/>
      <c r="AG131" s="181"/>
      <c r="AH131" s="181"/>
      <c r="AI131" s="181"/>
      <c r="AJ131" s="181"/>
      <c r="AK131" s="105"/>
      <c r="AL131" s="103"/>
      <c r="AM131" s="103"/>
      <c r="AN131" s="103"/>
      <c r="AP131" s="88"/>
    </row>
    <row r="132" spans="2:42" ht="12" customHeight="1">
      <c r="B132" s="181"/>
      <c r="C132" s="181"/>
      <c r="D132" s="181"/>
      <c r="E132" s="181"/>
      <c r="F132" s="176"/>
      <c r="G132" s="176"/>
      <c r="H132" s="176"/>
      <c r="I132" s="176"/>
      <c r="J132" s="176"/>
      <c r="K132" s="176"/>
      <c r="L132" s="176"/>
      <c r="M132" s="176"/>
      <c r="N132" s="176"/>
      <c r="O132" s="176"/>
      <c r="P132" s="181"/>
      <c r="Q132" s="181"/>
      <c r="R132" s="181"/>
      <c r="S132" s="181"/>
      <c r="T132" s="181"/>
      <c r="U132" s="181"/>
      <c r="V132" s="181"/>
      <c r="W132" s="181"/>
      <c r="X132" s="181"/>
      <c r="Y132" s="181"/>
      <c r="Z132" s="181"/>
      <c r="AA132" s="181"/>
      <c r="AB132" s="181"/>
      <c r="AC132" s="181"/>
      <c r="AD132" s="181"/>
      <c r="AE132" s="181"/>
      <c r="AF132" s="181"/>
      <c r="AG132" s="181"/>
      <c r="AH132" s="181"/>
      <c r="AI132" s="181"/>
      <c r="AJ132" s="181"/>
      <c r="AK132" s="105"/>
      <c r="AL132" s="103"/>
      <c r="AM132" s="103"/>
      <c r="AN132" s="103"/>
      <c r="AP132" s="88"/>
    </row>
    <row r="133" spans="2:42" ht="12" customHeight="1">
      <c r="B133" s="181"/>
      <c r="C133" s="181"/>
      <c r="D133" s="181"/>
      <c r="E133" s="181"/>
      <c r="F133" s="176"/>
      <c r="G133" s="176"/>
      <c r="H133" s="176"/>
      <c r="I133" s="176"/>
      <c r="J133" s="176"/>
      <c r="K133" s="176"/>
      <c r="L133" s="176"/>
      <c r="M133" s="176"/>
      <c r="N133" s="176"/>
      <c r="O133" s="176"/>
      <c r="P133" s="181"/>
      <c r="Q133" s="181"/>
      <c r="R133" s="181"/>
      <c r="S133" s="181"/>
      <c r="T133" s="181"/>
      <c r="U133" s="181"/>
      <c r="V133" s="181"/>
      <c r="W133" s="181"/>
      <c r="X133" s="181"/>
      <c r="Y133" s="181"/>
      <c r="Z133" s="181"/>
      <c r="AA133" s="181"/>
      <c r="AB133" s="181"/>
      <c r="AC133" s="181"/>
      <c r="AD133" s="181"/>
      <c r="AE133" s="181"/>
      <c r="AF133" s="181"/>
      <c r="AG133" s="181"/>
      <c r="AH133" s="181"/>
      <c r="AI133" s="181"/>
      <c r="AJ133" s="181"/>
      <c r="AK133" s="105"/>
      <c r="AL133" s="103"/>
      <c r="AM133" s="103"/>
      <c r="AN133" s="103"/>
      <c r="AP133" s="88"/>
    </row>
    <row r="134" spans="2:42" ht="12" customHeight="1">
      <c r="B134" s="181"/>
      <c r="C134" s="181"/>
      <c r="D134" s="181"/>
      <c r="E134" s="181"/>
      <c r="F134" s="176"/>
      <c r="G134" s="176"/>
      <c r="H134" s="176"/>
      <c r="I134" s="176"/>
      <c r="J134" s="176"/>
      <c r="K134" s="176"/>
      <c r="L134" s="176"/>
      <c r="M134" s="176"/>
      <c r="N134" s="176"/>
      <c r="O134" s="176"/>
      <c r="P134" s="181"/>
      <c r="Q134" s="181"/>
      <c r="R134" s="181"/>
      <c r="S134" s="181"/>
      <c r="T134" s="181"/>
      <c r="U134" s="181"/>
      <c r="V134" s="181"/>
      <c r="W134" s="181"/>
      <c r="X134" s="181"/>
      <c r="Y134" s="181"/>
      <c r="Z134" s="181"/>
      <c r="AA134" s="181"/>
      <c r="AB134" s="181"/>
      <c r="AC134" s="181"/>
      <c r="AD134" s="181"/>
      <c r="AE134" s="181"/>
      <c r="AF134" s="181"/>
      <c r="AG134" s="181"/>
      <c r="AH134" s="181"/>
      <c r="AI134" s="181"/>
      <c r="AJ134" s="181"/>
      <c r="AK134" s="105"/>
      <c r="AL134" s="103"/>
      <c r="AM134" s="103"/>
      <c r="AN134" s="103"/>
      <c r="AP134" s="88"/>
    </row>
    <row r="135" spans="2:42" ht="12" customHeight="1">
      <c r="B135" s="181"/>
      <c r="C135" s="181"/>
      <c r="D135" s="181"/>
      <c r="E135" s="181"/>
      <c r="F135" s="176"/>
      <c r="G135" s="176"/>
      <c r="H135" s="176"/>
      <c r="I135" s="176"/>
      <c r="J135" s="176"/>
      <c r="K135" s="176"/>
      <c r="L135" s="176"/>
      <c r="M135" s="176"/>
      <c r="N135" s="176"/>
      <c r="O135" s="176"/>
      <c r="P135" s="181"/>
      <c r="Q135" s="181"/>
      <c r="R135" s="181"/>
      <c r="S135" s="181"/>
      <c r="T135" s="181"/>
      <c r="U135" s="181"/>
      <c r="V135" s="181"/>
      <c r="W135" s="181"/>
      <c r="X135" s="181"/>
      <c r="Y135" s="181"/>
      <c r="Z135" s="181"/>
      <c r="AA135" s="181"/>
      <c r="AB135" s="181"/>
      <c r="AC135" s="181"/>
      <c r="AD135" s="181"/>
      <c r="AE135" s="181"/>
      <c r="AF135" s="181"/>
      <c r="AG135" s="181"/>
      <c r="AH135" s="181"/>
      <c r="AI135" s="181"/>
      <c r="AJ135" s="181"/>
      <c r="AK135" s="105"/>
      <c r="AL135" s="103"/>
      <c r="AM135" s="103"/>
      <c r="AN135" s="103"/>
      <c r="AP135" s="88"/>
    </row>
    <row r="136" spans="2:42" ht="12" customHeight="1">
      <c r="B136" s="181"/>
      <c r="C136" s="181"/>
      <c r="D136" s="181"/>
      <c r="E136" s="181"/>
      <c r="F136" s="176"/>
      <c r="G136" s="176"/>
      <c r="H136" s="176"/>
      <c r="I136" s="176"/>
      <c r="J136" s="176"/>
      <c r="K136" s="176"/>
      <c r="L136" s="176"/>
      <c r="M136" s="176"/>
      <c r="N136" s="176"/>
      <c r="O136" s="176"/>
      <c r="P136" s="181"/>
      <c r="Q136" s="181"/>
      <c r="R136" s="181"/>
      <c r="S136" s="181"/>
      <c r="T136" s="181"/>
      <c r="U136" s="181"/>
      <c r="V136" s="181"/>
      <c r="W136" s="181"/>
      <c r="X136" s="181"/>
      <c r="Y136" s="181"/>
      <c r="Z136" s="181"/>
      <c r="AA136" s="181"/>
      <c r="AB136" s="181"/>
      <c r="AC136" s="181"/>
      <c r="AD136" s="181"/>
      <c r="AE136" s="181"/>
      <c r="AF136" s="181"/>
      <c r="AG136" s="181"/>
      <c r="AH136" s="181"/>
      <c r="AI136" s="181"/>
      <c r="AJ136" s="181"/>
      <c r="AK136" s="105"/>
      <c r="AL136" s="103"/>
      <c r="AM136" s="103"/>
      <c r="AN136" s="103"/>
      <c r="AP136" s="88"/>
    </row>
    <row r="137" spans="2:42" ht="12" customHeight="1">
      <c r="B137" s="181"/>
      <c r="C137" s="181"/>
      <c r="D137" s="181"/>
      <c r="E137" s="181"/>
      <c r="F137" s="176"/>
      <c r="G137" s="176"/>
      <c r="H137" s="176"/>
      <c r="I137" s="176"/>
      <c r="J137" s="176"/>
      <c r="K137" s="176"/>
      <c r="L137" s="176"/>
      <c r="M137" s="176"/>
      <c r="N137" s="176"/>
      <c r="O137" s="176"/>
      <c r="P137" s="181"/>
      <c r="Q137" s="181"/>
      <c r="R137" s="181"/>
      <c r="S137" s="181"/>
      <c r="T137" s="181"/>
      <c r="U137" s="181"/>
      <c r="V137" s="181"/>
      <c r="W137" s="181"/>
      <c r="X137" s="181"/>
      <c r="Y137" s="181"/>
      <c r="Z137" s="181"/>
      <c r="AA137" s="181"/>
      <c r="AB137" s="181"/>
      <c r="AC137" s="181"/>
      <c r="AD137" s="181"/>
      <c r="AE137" s="181"/>
      <c r="AF137" s="181"/>
      <c r="AG137" s="181"/>
      <c r="AH137" s="181"/>
      <c r="AI137" s="181"/>
      <c r="AJ137" s="181"/>
      <c r="AK137" s="105"/>
      <c r="AL137" s="103"/>
      <c r="AM137" s="103"/>
      <c r="AN137" s="103"/>
      <c r="AP137" s="88"/>
    </row>
    <row r="138" spans="2:42" ht="12" customHeight="1">
      <c r="B138" s="181"/>
      <c r="C138" s="181"/>
      <c r="D138" s="181"/>
      <c r="E138" s="181"/>
      <c r="F138" s="176"/>
      <c r="G138" s="176"/>
      <c r="H138" s="176"/>
      <c r="I138" s="176"/>
      <c r="J138" s="176"/>
      <c r="K138" s="176"/>
      <c r="L138" s="176"/>
      <c r="M138" s="176"/>
      <c r="N138" s="176"/>
      <c r="O138" s="176"/>
      <c r="P138" s="181"/>
      <c r="Q138" s="181"/>
      <c r="R138" s="181"/>
      <c r="S138" s="181"/>
      <c r="T138" s="181"/>
      <c r="U138" s="181"/>
      <c r="V138" s="181"/>
      <c r="W138" s="181"/>
      <c r="X138" s="181"/>
      <c r="Y138" s="181"/>
      <c r="Z138" s="181"/>
      <c r="AA138" s="181"/>
      <c r="AB138" s="181"/>
      <c r="AC138" s="181"/>
      <c r="AD138" s="181"/>
      <c r="AE138" s="181"/>
      <c r="AF138" s="181"/>
      <c r="AG138" s="181"/>
      <c r="AH138" s="181"/>
      <c r="AI138" s="181"/>
      <c r="AJ138" s="181"/>
      <c r="AK138" s="105"/>
      <c r="AL138" s="103"/>
      <c r="AM138" s="103"/>
      <c r="AN138" s="103"/>
      <c r="AP138" s="88"/>
    </row>
    <row r="139" spans="2:42" ht="12" customHeight="1">
      <c r="B139" s="181"/>
      <c r="C139" s="181"/>
      <c r="D139" s="181"/>
      <c r="E139" s="181"/>
      <c r="F139" s="176"/>
      <c r="G139" s="176"/>
      <c r="H139" s="176"/>
      <c r="I139" s="176"/>
      <c r="J139" s="176"/>
      <c r="K139" s="176"/>
      <c r="L139" s="176"/>
      <c r="M139" s="176"/>
      <c r="N139" s="176"/>
      <c r="O139" s="176"/>
      <c r="P139" s="181"/>
      <c r="Q139" s="181"/>
      <c r="R139" s="181"/>
      <c r="S139" s="181"/>
      <c r="T139" s="181"/>
      <c r="U139" s="181"/>
      <c r="V139" s="181"/>
      <c r="W139" s="181"/>
      <c r="X139" s="181"/>
      <c r="Y139" s="181"/>
      <c r="Z139" s="181"/>
      <c r="AA139" s="181"/>
      <c r="AB139" s="181"/>
      <c r="AC139" s="181"/>
      <c r="AD139" s="181"/>
      <c r="AE139" s="181"/>
      <c r="AF139" s="181"/>
      <c r="AG139" s="181"/>
      <c r="AH139" s="181"/>
      <c r="AI139" s="181"/>
      <c r="AJ139" s="181"/>
      <c r="AK139" s="105"/>
      <c r="AL139" s="103"/>
      <c r="AM139" s="103"/>
      <c r="AN139" s="103"/>
      <c r="AP139" s="88"/>
    </row>
    <row r="140" spans="2:42" ht="12" customHeight="1">
      <c r="B140" s="181"/>
      <c r="C140" s="181"/>
      <c r="D140" s="181"/>
      <c r="E140" s="181"/>
      <c r="F140" s="176"/>
      <c r="G140" s="176"/>
      <c r="H140" s="176"/>
      <c r="I140" s="176"/>
      <c r="J140" s="176"/>
      <c r="K140" s="176"/>
      <c r="L140" s="176"/>
      <c r="M140" s="176"/>
      <c r="N140" s="176"/>
      <c r="O140" s="176"/>
      <c r="P140" s="181"/>
      <c r="Q140" s="181"/>
      <c r="R140" s="181"/>
      <c r="S140" s="181"/>
      <c r="T140" s="181"/>
      <c r="U140" s="181"/>
      <c r="V140" s="181"/>
      <c r="W140" s="181"/>
      <c r="X140" s="181"/>
      <c r="Y140" s="181"/>
      <c r="Z140" s="181"/>
      <c r="AA140" s="181"/>
      <c r="AB140" s="181"/>
      <c r="AC140" s="181"/>
      <c r="AD140" s="181"/>
      <c r="AE140" s="181"/>
      <c r="AF140" s="181"/>
      <c r="AG140" s="181"/>
      <c r="AH140" s="181"/>
      <c r="AI140" s="181"/>
      <c r="AJ140" s="181"/>
      <c r="AK140" s="105"/>
      <c r="AL140" s="103"/>
      <c r="AM140" s="103"/>
      <c r="AN140" s="103"/>
      <c r="AP140" s="88"/>
    </row>
    <row r="141" spans="2:42" ht="12" customHeight="1">
      <c r="B141" s="181"/>
      <c r="C141" s="181"/>
      <c r="D141" s="181"/>
      <c r="E141" s="181"/>
      <c r="F141" s="176"/>
      <c r="G141" s="176"/>
      <c r="H141" s="176"/>
      <c r="I141" s="176"/>
      <c r="J141" s="176"/>
      <c r="K141" s="176"/>
      <c r="L141" s="176"/>
      <c r="M141" s="176"/>
      <c r="N141" s="176"/>
      <c r="O141" s="176"/>
      <c r="P141" s="181"/>
      <c r="Q141" s="181"/>
      <c r="R141" s="181"/>
      <c r="S141" s="181"/>
      <c r="T141" s="181"/>
      <c r="U141" s="181"/>
      <c r="V141" s="181"/>
      <c r="W141" s="181"/>
      <c r="X141" s="181"/>
      <c r="Y141" s="181"/>
      <c r="Z141" s="181"/>
      <c r="AA141" s="181"/>
      <c r="AB141" s="181"/>
      <c r="AC141" s="181"/>
      <c r="AD141" s="181"/>
      <c r="AE141" s="181"/>
      <c r="AF141" s="181"/>
      <c r="AG141" s="181"/>
      <c r="AH141" s="181"/>
      <c r="AI141" s="181"/>
      <c r="AJ141" s="181"/>
      <c r="AK141" s="105"/>
      <c r="AL141" s="103"/>
      <c r="AM141" s="103"/>
      <c r="AN141" s="103"/>
      <c r="AP141" s="88"/>
    </row>
    <row r="142" spans="2:42" ht="12" customHeight="1">
      <c r="B142" s="181"/>
      <c r="C142" s="181"/>
      <c r="D142" s="181"/>
      <c r="E142" s="181"/>
      <c r="F142" s="176"/>
      <c r="G142" s="176"/>
      <c r="H142" s="176"/>
      <c r="I142" s="176"/>
      <c r="J142" s="176"/>
      <c r="K142" s="176"/>
      <c r="L142" s="176"/>
      <c r="M142" s="176"/>
      <c r="N142" s="176"/>
      <c r="O142" s="176"/>
      <c r="P142" s="181"/>
      <c r="Q142" s="181"/>
      <c r="R142" s="181"/>
      <c r="S142" s="181"/>
      <c r="T142" s="181"/>
      <c r="U142" s="181"/>
      <c r="V142" s="181"/>
      <c r="W142" s="181"/>
      <c r="X142" s="181"/>
      <c r="Y142" s="181"/>
      <c r="Z142" s="181"/>
      <c r="AA142" s="181"/>
      <c r="AB142" s="181"/>
      <c r="AC142" s="181"/>
      <c r="AD142" s="181"/>
      <c r="AE142" s="181"/>
      <c r="AF142" s="181"/>
      <c r="AG142" s="181"/>
      <c r="AH142" s="181"/>
      <c r="AI142" s="181"/>
      <c r="AJ142" s="181"/>
      <c r="AK142" s="105"/>
      <c r="AL142" s="103"/>
      <c r="AM142" s="103"/>
      <c r="AN142" s="103"/>
      <c r="AP142" s="88"/>
    </row>
    <row r="143" spans="2:42" ht="12" customHeight="1">
      <c r="B143" s="181"/>
      <c r="C143" s="181"/>
      <c r="D143" s="181"/>
      <c r="E143" s="181"/>
      <c r="F143" s="176"/>
      <c r="G143" s="176"/>
      <c r="H143" s="176"/>
      <c r="I143" s="176"/>
      <c r="J143" s="176"/>
      <c r="K143" s="176"/>
      <c r="L143" s="176"/>
      <c r="M143" s="176"/>
      <c r="N143" s="176"/>
      <c r="O143" s="176"/>
      <c r="P143" s="181"/>
      <c r="Q143" s="181"/>
      <c r="R143" s="181"/>
      <c r="S143" s="181"/>
      <c r="T143" s="181"/>
      <c r="U143" s="181"/>
      <c r="V143" s="181"/>
      <c r="W143" s="181"/>
      <c r="X143" s="181"/>
      <c r="Y143" s="181"/>
      <c r="Z143" s="181"/>
      <c r="AA143" s="181"/>
      <c r="AB143" s="181"/>
      <c r="AC143" s="181"/>
      <c r="AD143" s="181"/>
      <c r="AE143" s="181"/>
      <c r="AF143" s="181"/>
      <c r="AG143" s="181"/>
      <c r="AH143" s="181"/>
      <c r="AI143" s="181"/>
      <c r="AJ143" s="181"/>
      <c r="AK143" s="105"/>
      <c r="AL143" s="103"/>
      <c r="AM143" s="103"/>
      <c r="AN143" s="103"/>
      <c r="AP143" s="88"/>
    </row>
    <row r="144" spans="2:42" ht="12" customHeight="1">
      <c r="B144" s="181"/>
      <c r="C144" s="181"/>
      <c r="D144" s="181"/>
      <c r="E144" s="181"/>
      <c r="F144" s="176"/>
      <c r="G144" s="176"/>
      <c r="H144" s="176"/>
      <c r="I144" s="176"/>
      <c r="J144" s="176"/>
      <c r="K144" s="176"/>
      <c r="L144" s="176"/>
      <c r="M144" s="176"/>
      <c r="N144" s="176"/>
      <c r="O144" s="176"/>
      <c r="P144" s="181"/>
      <c r="Q144" s="181"/>
      <c r="R144" s="181"/>
      <c r="S144" s="181"/>
      <c r="T144" s="181"/>
      <c r="U144" s="181"/>
      <c r="V144" s="181"/>
      <c r="W144" s="181"/>
      <c r="X144" s="181"/>
      <c r="Y144" s="181"/>
      <c r="Z144" s="181"/>
      <c r="AA144" s="181"/>
      <c r="AB144" s="181"/>
      <c r="AC144" s="181"/>
      <c r="AD144" s="181"/>
      <c r="AE144" s="181"/>
      <c r="AF144" s="181"/>
      <c r="AG144" s="181"/>
      <c r="AH144" s="181"/>
      <c r="AI144" s="181"/>
      <c r="AJ144" s="181"/>
      <c r="AK144" s="105"/>
      <c r="AL144" s="103"/>
      <c r="AM144" s="103"/>
      <c r="AN144" s="103"/>
      <c r="AP144" s="88"/>
    </row>
    <row r="145" spans="2:42" ht="12" customHeight="1">
      <c r="B145" s="181"/>
      <c r="C145" s="181"/>
      <c r="D145" s="181"/>
      <c r="E145" s="181"/>
      <c r="F145" s="176"/>
      <c r="G145" s="176"/>
      <c r="H145" s="176"/>
      <c r="I145" s="176"/>
      <c r="J145" s="176"/>
      <c r="K145" s="176"/>
      <c r="L145" s="176"/>
      <c r="M145" s="176"/>
      <c r="N145" s="176"/>
      <c r="O145" s="176"/>
      <c r="P145" s="181"/>
      <c r="Q145" s="181"/>
      <c r="R145" s="181"/>
      <c r="S145" s="181"/>
      <c r="T145" s="181"/>
      <c r="U145" s="181"/>
      <c r="V145" s="181"/>
      <c r="W145" s="181"/>
      <c r="X145" s="181"/>
      <c r="Y145" s="181"/>
      <c r="Z145" s="181"/>
      <c r="AA145" s="181"/>
      <c r="AB145" s="181"/>
      <c r="AC145" s="181"/>
      <c r="AD145" s="181"/>
      <c r="AE145" s="181"/>
      <c r="AF145" s="181"/>
      <c r="AG145" s="181"/>
      <c r="AH145" s="181"/>
      <c r="AI145" s="181"/>
      <c r="AJ145" s="181"/>
      <c r="AK145" s="105"/>
      <c r="AL145" s="103"/>
      <c r="AM145" s="103"/>
      <c r="AN145" s="103"/>
      <c r="AP145" s="88"/>
    </row>
    <row r="146" spans="2:42" ht="12" customHeight="1">
      <c r="B146" s="181"/>
      <c r="C146" s="181"/>
      <c r="D146" s="181"/>
      <c r="E146" s="181"/>
      <c r="F146" s="176"/>
      <c r="G146" s="176"/>
      <c r="H146" s="176"/>
      <c r="I146" s="176"/>
      <c r="J146" s="176"/>
      <c r="K146" s="176"/>
      <c r="L146" s="176"/>
      <c r="M146" s="176"/>
      <c r="N146" s="176"/>
      <c r="O146" s="176"/>
      <c r="P146" s="181"/>
      <c r="Q146" s="181"/>
      <c r="R146" s="181"/>
      <c r="S146" s="181"/>
      <c r="T146" s="181"/>
      <c r="U146" s="181"/>
      <c r="V146" s="181"/>
      <c r="W146" s="181"/>
      <c r="X146" s="181"/>
      <c r="Y146" s="181"/>
      <c r="Z146" s="181"/>
      <c r="AA146" s="181"/>
      <c r="AB146" s="181"/>
      <c r="AC146" s="181"/>
      <c r="AD146" s="181"/>
      <c r="AE146" s="181"/>
      <c r="AF146" s="181"/>
      <c r="AG146" s="181"/>
      <c r="AH146" s="181"/>
      <c r="AI146" s="181"/>
      <c r="AJ146" s="181"/>
      <c r="AK146" s="105"/>
      <c r="AL146" s="103"/>
      <c r="AM146" s="103"/>
      <c r="AN146" s="103"/>
      <c r="AP146" s="88"/>
    </row>
    <row r="147" spans="2:42" ht="12" customHeight="1">
      <c r="B147" s="181"/>
      <c r="C147" s="181"/>
      <c r="D147" s="181"/>
      <c r="E147" s="181"/>
      <c r="F147" s="176"/>
      <c r="G147" s="176"/>
      <c r="H147" s="176"/>
      <c r="I147" s="176"/>
      <c r="J147" s="176"/>
      <c r="K147" s="176"/>
      <c r="L147" s="176"/>
      <c r="M147" s="176"/>
      <c r="N147" s="176"/>
      <c r="O147" s="176"/>
      <c r="P147" s="181"/>
      <c r="Q147" s="181"/>
      <c r="R147" s="181"/>
      <c r="S147" s="181"/>
      <c r="T147" s="181"/>
      <c r="U147" s="181"/>
      <c r="V147" s="181"/>
      <c r="W147" s="181"/>
      <c r="X147" s="181"/>
      <c r="Y147" s="181"/>
      <c r="Z147" s="181"/>
      <c r="AA147" s="181"/>
      <c r="AB147" s="181"/>
      <c r="AC147" s="181"/>
      <c r="AD147" s="181"/>
      <c r="AE147" s="181"/>
      <c r="AF147" s="181"/>
      <c r="AG147" s="181"/>
      <c r="AH147" s="181"/>
      <c r="AI147" s="181"/>
      <c r="AJ147" s="181"/>
      <c r="AK147" s="105"/>
      <c r="AL147" s="103"/>
      <c r="AM147" s="103"/>
      <c r="AN147" s="103"/>
      <c r="AP147" s="88"/>
    </row>
    <row r="148" spans="2:42" ht="12" customHeight="1">
      <c r="B148" s="181"/>
      <c r="C148" s="181"/>
      <c r="D148" s="181"/>
      <c r="E148" s="181"/>
      <c r="F148" s="176"/>
      <c r="G148" s="176"/>
      <c r="H148" s="176"/>
      <c r="I148" s="176"/>
      <c r="J148" s="176"/>
      <c r="K148" s="176"/>
      <c r="L148" s="176"/>
      <c r="M148" s="176"/>
      <c r="N148" s="176"/>
      <c r="O148" s="176"/>
      <c r="P148" s="181"/>
      <c r="Q148" s="181"/>
      <c r="R148" s="181"/>
      <c r="S148" s="181"/>
      <c r="T148" s="181"/>
      <c r="U148" s="181"/>
      <c r="V148" s="181"/>
      <c r="W148" s="181"/>
      <c r="X148" s="181"/>
      <c r="Y148" s="181"/>
      <c r="Z148" s="181"/>
      <c r="AA148" s="181"/>
      <c r="AB148" s="181"/>
      <c r="AC148" s="181"/>
      <c r="AD148" s="181"/>
      <c r="AE148" s="181"/>
      <c r="AF148" s="181"/>
      <c r="AG148" s="181"/>
      <c r="AH148" s="181"/>
      <c r="AI148" s="181"/>
      <c r="AJ148" s="181"/>
      <c r="AK148" s="105"/>
      <c r="AL148" s="103"/>
      <c r="AM148" s="103"/>
      <c r="AN148" s="103"/>
      <c r="AP148" s="88"/>
    </row>
    <row r="149" spans="2:42" ht="12" customHeight="1">
      <c r="B149" s="181"/>
      <c r="C149" s="181"/>
      <c r="D149" s="181"/>
      <c r="E149" s="181"/>
      <c r="F149" s="176"/>
      <c r="G149" s="176"/>
      <c r="H149" s="176"/>
      <c r="I149" s="176"/>
      <c r="J149" s="176"/>
      <c r="K149" s="176"/>
      <c r="L149" s="176"/>
      <c r="M149" s="176"/>
      <c r="N149" s="176"/>
      <c r="O149" s="176"/>
      <c r="P149" s="181"/>
      <c r="Q149" s="181"/>
      <c r="R149" s="181"/>
      <c r="S149" s="181"/>
      <c r="T149" s="181"/>
      <c r="U149" s="181"/>
      <c r="V149" s="181"/>
      <c r="W149" s="181"/>
      <c r="X149" s="181"/>
      <c r="Y149" s="181"/>
      <c r="Z149" s="181"/>
      <c r="AA149" s="181"/>
      <c r="AB149" s="181"/>
      <c r="AC149" s="181"/>
      <c r="AD149" s="181"/>
      <c r="AE149" s="181"/>
      <c r="AF149" s="181"/>
      <c r="AG149" s="181"/>
      <c r="AH149" s="181"/>
      <c r="AI149" s="181"/>
      <c r="AJ149" s="181"/>
      <c r="AK149" s="105"/>
      <c r="AL149" s="103"/>
      <c r="AM149" s="103"/>
      <c r="AN149" s="103"/>
      <c r="AP149" s="88"/>
    </row>
    <row r="150" spans="2:42" ht="12" customHeight="1">
      <c r="B150" s="181"/>
      <c r="C150" s="181"/>
      <c r="D150" s="181"/>
      <c r="E150" s="181"/>
      <c r="F150" s="176"/>
      <c r="G150" s="176"/>
      <c r="H150" s="176"/>
      <c r="I150" s="176"/>
      <c r="J150" s="176"/>
      <c r="K150" s="176"/>
      <c r="L150" s="176"/>
      <c r="M150" s="176"/>
      <c r="N150" s="103"/>
      <c r="O150" s="103"/>
      <c r="P150" s="103"/>
      <c r="Q150" s="103"/>
      <c r="R150" s="103"/>
      <c r="S150" s="181"/>
      <c r="T150" s="181"/>
      <c r="U150" s="181"/>
      <c r="V150" s="181"/>
      <c r="W150" s="181"/>
      <c r="X150" s="181"/>
      <c r="Y150" s="181"/>
      <c r="Z150" s="181"/>
      <c r="AA150" s="181"/>
      <c r="AB150" s="181"/>
      <c r="AC150" s="181"/>
      <c r="AD150" s="181"/>
      <c r="AE150" s="181"/>
      <c r="AF150" s="181"/>
      <c r="AG150" s="181"/>
      <c r="AH150" s="181"/>
      <c r="AI150" s="181"/>
      <c r="AJ150" s="181"/>
      <c r="AK150" s="105"/>
      <c r="AL150" s="103"/>
      <c r="AM150" s="103"/>
      <c r="AN150" s="103"/>
      <c r="AP150" s="88"/>
    </row>
    <row r="151" spans="2:42" ht="12" customHeight="1">
      <c r="B151" s="181"/>
      <c r="C151" s="181"/>
      <c r="D151" s="181"/>
      <c r="E151" s="181"/>
      <c r="F151" s="176"/>
      <c r="G151" s="176"/>
      <c r="H151" s="176"/>
      <c r="I151" s="176"/>
      <c r="J151" s="176"/>
      <c r="K151" s="176"/>
      <c r="L151" s="176"/>
      <c r="M151" s="176"/>
      <c r="N151" s="103"/>
      <c r="O151" s="103"/>
      <c r="P151" s="103"/>
      <c r="Q151" s="103"/>
      <c r="R151" s="103"/>
      <c r="S151" s="181"/>
      <c r="T151" s="181"/>
      <c r="U151" s="181"/>
      <c r="V151" s="181"/>
      <c r="W151" s="181"/>
      <c r="X151" s="181"/>
      <c r="Y151" s="181"/>
      <c r="Z151" s="181"/>
      <c r="AA151" s="181"/>
      <c r="AB151" s="181"/>
      <c r="AC151" s="181"/>
      <c r="AD151" s="181"/>
      <c r="AE151" s="181"/>
      <c r="AF151" s="181"/>
      <c r="AG151" s="181"/>
      <c r="AH151" s="181"/>
      <c r="AI151" s="181"/>
      <c r="AJ151" s="181"/>
      <c r="AK151" s="105"/>
      <c r="AL151" s="103"/>
      <c r="AM151" s="103"/>
      <c r="AN151" s="103"/>
      <c r="AP151" s="88"/>
    </row>
    <row r="152" spans="2:42" ht="12" customHeight="1">
      <c r="B152" s="181"/>
      <c r="C152" s="181"/>
      <c r="D152" s="181"/>
      <c r="E152" s="181"/>
      <c r="F152" s="176"/>
      <c r="G152" s="176"/>
      <c r="H152" s="176"/>
      <c r="I152" s="176"/>
      <c r="J152" s="176"/>
      <c r="K152" s="176"/>
      <c r="L152" s="176"/>
      <c r="M152" s="176"/>
      <c r="N152" s="176"/>
      <c r="O152" s="181"/>
      <c r="P152" s="181"/>
      <c r="Q152" s="181"/>
      <c r="R152" s="103"/>
      <c r="S152" s="181"/>
      <c r="T152" s="181"/>
      <c r="U152" s="181"/>
      <c r="V152" s="181"/>
      <c r="W152" s="181"/>
      <c r="X152" s="181"/>
      <c r="Y152" s="181"/>
      <c r="Z152" s="181"/>
      <c r="AA152" s="181"/>
      <c r="AB152" s="181"/>
      <c r="AC152" s="181"/>
      <c r="AD152" s="181"/>
      <c r="AE152" s="181"/>
      <c r="AF152" s="181"/>
      <c r="AG152" s="181"/>
      <c r="AH152" s="181"/>
      <c r="AI152" s="181"/>
      <c r="AJ152" s="181"/>
      <c r="AK152" s="105"/>
      <c r="AL152" s="103"/>
      <c r="AM152" s="103"/>
      <c r="AN152" s="103"/>
      <c r="AP152" s="88"/>
    </row>
    <row r="153" spans="2:42" ht="12" customHeight="1">
      <c r="B153" s="181"/>
      <c r="C153" s="181"/>
      <c r="D153" s="181"/>
      <c r="E153" s="181"/>
      <c r="F153" s="176"/>
      <c r="G153" s="176"/>
      <c r="H153" s="176"/>
      <c r="I153" s="176"/>
      <c r="J153" s="176"/>
      <c r="K153" s="176"/>
      <c r="L153" s="176"/>
      <c r="M153" s="176"/>
      <c r="N153" s="176"/>
      <c r="O153" s="181"/>
      <c r="P153" s="181"/>
      <c r="Q153" s="181"/>
      <c r="R153" s="103"/>
      <c r="S153" s="181"/>
      <c r="T153" s="181"/>
      <c r="U153" s="181"/>
      <c r="V153" s="181"/>
      <c r="W153" s="181"/>
      <c r="X153" s="181"/>
      <c r="Y153" s="181"/>
      <c r="Z153" s="181"/>
      <c r="AA153" s="181"/>
      <c r="AB153" s="181"/>
      <c r="AC153" s="181"/>
      <c r="AD153" s="181"/>
      <c r="AE153" s="181"/>
      <c r="AF153" s="181"/>
      <c r="AG153" s="181"/>
      <c r="AH153" s="181"/>
      <c r="AI153" s="181"/>
      <c r="AJ153" s="181"/>
      <c r="AK153" s="105"/>
      <c r="AL153" s="103"/>
      <c r="AM153" s="103"/>
      <c r="AN153" s="103"/>
      <c r="AP153" s="88"/>
    </row>
    <row r="154" spans="2:42" ht="12" customHeight="1">
      <c r="B154" s="181"/>
      <c r="C154" s="181"/>
      <c r="D154" s="181"/>
      <c r="E154" s="181"/>
      <c r="F154" s="176"/>
      <c r="G154" s="176"/>
      <c r="H154" s="176"/>
      <c r="I154" s="176"/>
      <c r="J154" s="176"/>
      <c r="K154" s="176"/>
      <c r="L154" s="176"/>
      <c r="M154" s="176"/>
      <c r="N154" s="177"/>
      <c r="O154" s="181"/>
      <c r="P154" s="181"/>
      <c r="Q154" s="181"/>
      <c r="R154" s="181"/>
      <c r="S154" s="181"/>
      <c r="T154" s="181"/>
      <c r="U154" s="181"/>
      <c r="V154" s="181"/>
      <c r="W154" s="181"/>
      <c r="X154" s="181"/>
      <c r="Y154" s="181"/>
      <c r="Z154" s="181"/>
      <c r="AA154" s="181"/>
      <c r="AB154" s="181"/>
      <c r="AC154" s="181"/>
      <c r="AD154" s="181"/>
      <c r="AE154" s="181"/>
      <c r="AF154" s="181"/>
      <c r="AG154" s="181"/>
      <c r="AH154" s="181"/>
      <c r="AI154" s="181"/>
      <c r="AJ154" s="181"/>
      <c r="AK154" s="105"/>
      <c r="AL154" s="103"/>
      <c r="AM154" s="103"/>
      <c r="AN154" s="103"/>
      <c r="AP154" s="88"/>
    </row>
    <row r="155" spans="2:42" ht="12" customHeight="1">
      <c r="B155" s="181"/>
      <c r="C155" s="181"/>
      <c r="D155" s="181"/>
      <c r="E155" s="181"/>
      <c r="F155" s="176"/>
      <c r="G155" s="176"/>
      <c r="H155" s="176"/>
      <c r="I155" s="176"/>
      <c r="J155" s="176"/>
      <c r="K155" s="176"/>
      <c r="L155" s="176"/>
      <c r="M155" s="176"/>
      <c r="N155" s="179"/>
      <c r="O155" s="181"/>
      <c r="P155" s="181"/>
      <c r="Q155" s="181"/>
      <c r="R155" s="181"/>
      <c r="S155" s="181"/>
      <c r="T155" s="181"/>
      <c r="U155" s="181"/>
      <c r="V155" s="181"/>
      <c r="W155" s="181"/>
      <c r="X155" s="181"/>
      <c r="Y155" s="181"/>
      <c r="Z155" s="181"/>
      <c r="AA155" s="181"/>
      <c r="AB155" s="181"/>
      <c r="AC155" s="181"/>
      <c r="AD155" s="181"/>
      <c r="AE155" s="181"/>
      <c r="AF155" s="181"/>
      <c r="AG155" s="181"/>
      <c r="AH155" s="181"/>
      <c r="AI155" s="181"/>
      <c r="AJ155" s="181"/>
      <c r="AK155" s="105"/>
      <c r="AL155" s="103"/>
      <c r="AM155" s="103"/>
      <c r="AN155" s="103"/>
      <c r="AP155" s="88"/>
    </row>
    <row r="156" spans="2:42" ht="12" customHeight="1">
      <c r="B156" s="181"/>
      <c r="C156" s="181"/>
      <c r="D156" s="181"/>
      <c r="E156" s="181"/>
      <c r="F156" s="176"/>
      <c r="G156" s="176"/>
      <c r="H156" s="176"/>
      <c r="I156" s="176"/>
      <c r="J156" s="176"/>
      <c r="K156" s="176"/>
      <c r="L156" s="176"/>
      <c r="M156" s="176"/>
      <c r="N156" s="176"/>
      <c r="O156" s="180"/>
      <c r="P156" s="181"/>
      <c r="Q156" s="181"/>
      <c r="R156" s="181"/>
      <c r="S156" s="181"/>
      <c r="T156" s="181"/>
      <c r="U156" s="181"/>
      <c r="V156" s="181"/>
      <c r="W156" s="181"/>
      <c r="X156" s="181"/>
      <c r="Y156" s="181"/>
      <c r="Z156" s="181"/>
      <c r="AA156" s="181"/>
      <c r="AB156" s="181"/>
      <c r="AC156" s="181"/>
      <c r="AD156" s="181"/>
      <c r="AE156" s="181"/>
      <c r="AF156" s="181"/>
      <c r="AG156" s="181"/>
      <c r="AH156" s="181"/>
      <c r="AI156" s="181"/>
      <c r="AJ156" s="181"/>
      <c r="AK156" s="105"/>
      <c r="AL156" s="103"/>
      <c r="AM156" s="103"/>
      <c r="AN156" s="103"/>
      <c r="AP156" s="88"/>
    </row>
    <row r="157" spans="2:42" ht="12" customHeight="1">
      <c r="B157" s="181"/>
      <c r="C157" s="181"/>
      <c r="D157" s="181"/>
      <c r="E157" s="181"/>
      <c r="F157" s="176"/>
      <c r="G157" s="176"/>
      <c r="H157" s="176"/>
      <c r="I157" s="176"/>
      <c r="J157" s="176"/>
      <c r="K157" s="176"/>
      <c r="L157" s="176"/>
      <c r="M157" s="176"/>
      <c r="N157" s="176"/>
      <c r="O157" s="180"/>
      <c r="P157" s="181"/>
      <c r="Q157" s="181"/>
      <c r="R157" s="181"/>
      <c r="S157" s="181"/>
      <c r="T157" s="181"/>
      <c r="U157" s="181"/>
      <c r="V157" s="181"/>
      <c r="W157" s="181"/>
      <c r="X157" s="181"/>
      <c r="Y157" s="181"/>
      <c r="Z157" s="181"/>
      <c r="AA157" s="181"/>
      <c r="AB157" s="181"/>
      <c r="AC157" s="181"/>
      <c r="AD157" s="181"/>
      <c r="AE157" s="181"/>
      <c r="AF157" s="181"/>
      <c r="AG157" s="181"/>
      <c r="AH157" s="181"/>
      <c r="AI157" s="181"/>
      <c r="AJ157" s="181"/>
      <c r="AK157" s="105"/>
      <c r="AL157" s="103"/>
      <c r="AM157" s="103"/>
      <c r="AN157" s="103"/>
      <c r="AP157" s="88"/>
    </row>
    <row r="158" spans="2:42" ht="12" customHeight="1">
      <c r="B158" s="181"/>
      <c r="C158" s="181"/>
      <c r="D158" s="181"/>
      <c r="E158" s="181"/>
      <c r="F158" s="176"/>
      <c r="G158" s="176"/>
      <c r="H158" s="176"/>
      <c r="I158" s="176"/>
      <c r="J158" s="176"/>
      <c r="K158" s="176"/>
      <c r="L158" s="176"/>
      <c r="M158" s="176"/>
      <c r="N158" s="176"/>
      <c r="O158" s="179"/>
      <c r="P158" s="181"/>
      <c r="Q158" s="181"/>
      <c r="R158" s="181"/>
      <c r="S158" s="181"/>
      <c r="T158" s="181"/>
      <c r="U158" s="181"/>
      <c r="V158" s="181"/>
      <c r="W158" s="181"/>
      <c r="X158" s="181"/>
      <c r="Y158" s="181"/>
      <c r="Z158" s="181"/>
      <c r="AA158" s="181"/>
      <c r="AB158" s="181"/>
      <c r="AC158" s="181"/>
      <c r="AD158" s="181"/>
      <c r="AE158" s="181"/>
      <c r="AF158" s="181"/>
      <c r="AG158" s="181"/>
      <c r="AH158" s="181"/>
      <c r="AI158" s="181"/>
      <c r="AJ158" s="181"/>
      <c r="AK158" s="105"/>
      <c r="AL158" s="103"/>
      <c r="AM158" s="103"/>
      <c r="AN158" s="103"/>
      <c r="AP158" s="88"/>
    </row>
    <row r="159" spans="2:42" ht="12" customHeight="1">
      <c r="B159" s="181"/>
      <c r="C159" s="181"/>
      <c r="D159" s="181"/>
      <c r="E159" s="181"/>
      <c r="F159" s="176"/>
      <c r="G159" s="176"/>
      <c r="H159" s="176"/>
      <c r="I159" s="176"/>
      <c r="J159" s="176"/>
      <c r="K159" s="176"/>
      <c r="L159" s="176"/>
      <c r="M159" s="176"/>
      <c r="N159" s="176"/>
      <c r="O159" s="179"/>
      <c r="P159" s="181"/>
      <c r="Q159" s="181"/>
      <c r="R159" s="181"/>
      <c r="S159" s="181"/>
      <c r="T159" s="181"/>
      <c r="U159" s="181"/>
      <c r="V159" s="181"/>
      <c r="W159" s="181"/>
      <c r="X159" s="181"/>
      <c r="Y159" s="181"/>
      <c r="Z159" s="181"/>
      <c r="AA159" s="181"/>
      <c r="AB159" s="181"/>
      <c r="AC159" s="181"/>
      <c r="AD159" s="181"/>
      <c r="AE159" s="181"/>
      <c r="AF159" s="181"/>
      <c r="AG159" s="181"/>
      <c r="AH159" s="181"/>
      <c r="AI159" s="181"/>
      <c r="AJ159" s="181"/>
      <c r="AK159" s="105"/>
      <c r="AL159" s="103"/>
      <c r="AM159" s="103"/>
      <c r="AN159" s="103"/>
      <c r="AP159" s="88"/>
    </row>
    <row r="160" spans="2:42" ht="12" customHeight="1">
      <c r="B160" s="181"/>
      <c r="C160" s="181"/>
      <c r="D160" s="181"/>
      <c r="E160" s="181"/>
      <c r="F160" s="176"/>
      <c r="G160" s="176"/>
      <c r="H160" s="176"/>
      <c r="I160" s="176"/>
      <c r="J160" s="176"/>
      <c r="K160" s="176"/>
      <c r="L160" s="176"/>
      <c r="M160" s="176"/>
      <c r="N160" s="176"/>
      <c r="O160" s="179"/>
      <c r="P160" s="181"/>
      <c r="Q160" s="181"/>
      <c r="R160" s="181"/>
      <c r="S160" s="181"/>
      <c r="T160" s="181"/>
      <c r="U160" s="181"/>
      <c r="V160" s="181"/>
      <c r="W160" s="181"/>
      <c r="X160" s="181"/>
      <c r="Y160" s="181"/>
      <c r="Z160" s="181"/>
      <c r="AA160" s="181"/>
      <c r="AB160" s="181"/>
      <c r="AC160" s="181"/>
      <c r="AD160" s="181"/>
      <c r="AE160" s="181"/>
      <c r="AF160" s="181"/>
      <c r="AG160" s="181"/>
      <c r="AH160" s="181"/>
      <c r="AI160" s="181"/>
      <c r="AJ160" s="181"/>
      <c r="AK160" s="105"/>
      <c r="AL160" s="103"/>
      <c r="AM160" s="103"/>
      <c r="AN160" s="103"/>
      <c r="AP160" s="88"/>
    </row>
    <row r="161" spans="2:42" ht="12" customHeight="1">
      <c r="B161" s="181"/>
      <c r="C161" s="181"/>
      <c r="D161" s="181"/>
      <c r="E161" s="181"/>
      <c r="F161" s="176"/>
      <c r="G161" s="176"/>
      <c r="H161" s="176"/>
      <c r="I161" s="176"/>
      <c r="J161" s="176"/>
      <c r="K161" s="176"/>
      <c r="L161" s="176"/>
      <c r="M161" s="176"/>
      <c r="N161" s="176"/>
      <c r="O161" s="179"/>
      <c r="P161" s="181"/>
      <c r="Q161" s="181"/>
      <c r="R161" s="181"/>
      <c r="S161" s="181"/>
      <c r="T161" s="181"/>
      <c r="U161" s="181"/>
      <c r="V161" s="181"/>
      <c r="W161" s="181"/>
      <c r="X161" s="181"/>
      <c r="Y161" s="181"/>
      <c r="Z161" s="181"/>
      <c r="AA161" s="181"/>
      <c r="AB161" s="181"/>
      <c r="AC161" s="181"/>
      <c r="AD161" s="181"/>
      <c r="AE161" s="181"/>
      <c r="AF161" s="181"/>
      <c r="AG161" s="181"/>
      <c r="AH161" s="181"/>
      <c r="AI161" s="181"/>
      <c r="AJ161" s="181"/>
      <c r="AK161" s="105"/>
      <c r="AL161" s="103"/>
      <c r="AM161" s="103"/>
      <c r="AN161" s="103"/>
      <c r="AP161" s="88"/>
    </row>
    <row r="162" spans="2:42" ht="12" customHeight="1">
      <c r="B162" s="181"/>
      <c r="C162" s="181"/>
      <c r="D162" s="181"/>
      <c r="E162" s="181"/>
      <c r="F162" s="176"/>
      <c r="G162" s="176"/>
      <c r="H162" s="176"/>
      <c r="I162" s="176"/>
      <c r="J162" s="176"/>
      <c r="K162" s="176"/>
      <c r="L162" s="176"/>
      <c r="M162" s="176"/>
      <c r="N162" s="176"/>
      <c r="O162" s="179"/>
      <c r="P162" s="181"/>
      <c r="Q162" s="181"/>
      <c r="R162" s="181"/>
      <c r="S162" s="181"/>
      <c r="T162" s="181"/>
      <c r="U162" s="181"/>
      <c r="V162" s="181"/>
      <c r="W162" s="181"/>
      <c r="X162" s="181"/>
      <c r="Y162" s="181"/>
      <c r="Z162" s="181"/>
      <c r="AA162" s="181"/>
      <c r="AB162" s="181"/>
      <c r="AC162" s="181"/>
      <c r="AD162" s="181"/>
      <c r="AE162" s="181"/>
      <c r="AF162" s="181"/>
      <c r="AG162" s="181"/>
      <c r="AH162" s="181"/>
      <c r="AI162" s="181"/>
      <c r="AJ162" s="181"/>
      <c r="AK162" s="105"/>
      <c r="AL162" s="103"/>
      <c r="AM162" s="103"/>
      <c r="AN162" s="103"/>
      <c r="AP162" s="88"/>
    </row>
    <row r="163" spans="2:42" ht="12" customHeight="1">
      <c r="B163" s="181"/>
      <c r="C163" s="181"/>
      <c r="D163" s="181"/>
      <c r="E163" s="181"/>
      <c r="F163" s="176"/>
      <c r="G163" s="176"/>
      <c r="H163" s="176"/>
      <c r="I163" s="176"/>
      <c r="J163" s="176"/>
      <c r="K163" s="176"/>
      <c r="L163" s="176"/>
      <c r="M163" s="176"/>
      <c r="N163" s="176"/>
      <c r="O163" s="179"/>
      <c r="P163" s="181"/>
      <c r="Q163" s="181"/>
      <c r="R163" s="181"/>
      <c r="S163" s="181"/>
      <c r="T163" s="181"/>
      <c r="U163" s="181"/>
      <c r="V163" s="181"/>
      <c r="W163" s="181"/>
      <c r="X163" s="181"/>
      <c r="Y163" s="181"/>
      <c r="Z163" s="181"/>
      <c r="AA163" s="181"/>
      <c r="AB163" s="181"/>
      <c r="AC163" s="181"/>
      <c r="AD163" s="181"/>
      <c r="AE163" s="181"/>
      <c r="AF163" s="181"/>
      <c r="AG163" s="181"/>
      <c r="AH163" s="181"/>
      <c r="AI163" s="181"/>
      <c r="AJ163" s="181"/>
      <c r="AK163" s="105"/>
      <c r="AL163" s="103"/>
      <c r="AM163" s="103"/>
      <c r="AN163" s="103"/>
      <c r="AP163" s="88"/>
    </row>
    <row r="164" spans="2:42" ht="12" customHeight="1">
      <c r="B164" s="181"/>
      <c r="C164" s="181"/>
      <c r="D164" s="181"/>
      <c r="E164" s="181"/>
      <c r="F164" s="176"/>
      <c r="G164" s="176"/>
      <c r="H164" s="176"/>
      <c r="I164" s="176"/>
      <c r="J164" s="176"/>
      <c r="K164" s="176"/>
      <c r="L164" s="176"/>
      <c r="M164" s="176"/>
      <c r="N164" s="176"/>
      <c r="O164" s="179"/>
      <c r="P164" s="181"/>
      <c r="Q164" s="181"/>
      <c r="R164" s="181"/>
      <c r="S164" s="181"/>
      <c r="T164" s="181"/>
      <c r="U164" s="181"/>
      <c r="V164" s="181"/>
      <c r="W164" s="181"/>
      <c r="X164" s="181"/>
      <c r="Y164" s="181"/>
      <c r="Z164" s="181"/>
      <c r="AA164" s="181"/>
      <c r="AB164" s="181"/>
      <c r="AC164" s="181"/>
      <c r="AD164" s="181"/>
      <c r="AE164" s="181"/>
      <c r="AF164" s="181"/>
      <c r="AG164" s="181"/>
      <c r="AH164" s="181"/>
      <c r="AI164" s="181"/>
      <c r="AJ164" s="181"/>
      <c r="AK164" s="105"/>
      <c r="AL164" s="103"/>
      <c r="AM164" s="103"/>
      <c r="AN164" s="103"/>
      <c r="AP164" s="88"/>
    </row>
    <row r="165" spans="2:42" ht="12" customHeight="1">
      <c r="B165" s="181"/>
      <c r="C165" s="181"/>
      <c r="D165" s="181"/>
      <c r="E165" s="181"/>
      <c r="F165" s="176"/>
      <c r="G165" s="176"/>
      <c r="H165" s="176"/>
      <c r="I165" s="176"/>
      <c r="J165" s="176"/>
      <c r="K165" s="176"/>
      <c r="L165" s="176"/>
      <c r="M165" s="176"/>
      <c r="N165" s="176"/>
      <c r="O165" s="179"/>
      <c r="P165" s="181"/>
      <c r="Q165" s="181"/>
      <c r="R165" s="181"/>
      <c r="S165" s="181"/>
      <c r="T165" s="181"/>
      <c r="U165" s="181"/>
      <c r="V165" s="181"/>
      <c r="W165" s="181"/>
      <c r="X165" s="181"/>
      <c r="Y165" s="181"/>
      <c r="Z165" s="181"/>
      <c r="AA165" s="181"/>
      <c r="AB165" s="181"/>
      <c r="AC165" s="181"/>
      <c r="AD165" s="181"/>
      <c r="AE165" s="181"/>
      <c r="AF165" s="181"/>
      <c r="AG165" s="181"/>
      <c r="AH165" s="181"/>
      <c r="AI165" s="181"/>
      <c r="AJ165" s="181"/>
      <c r="AK165" s="105"/>
      <c r="AL165" s="103"/>
      <c r="AM165" s="103"/>
      <c r="AN165" s="103"/>
      <c r="AP165" s="88"/>
    </row>
    <row r="166" spans="2:42" ht="12" customHeight="1">
      <c r="B166" s="181"/>
      <c r="C166" s="181"/>
      <c r="D166" s="181"/>
      <c r="E166" s="181"/>
      <c r="F166" s="176"/>
      <c r="G166" s="176"/>
      <c r="H166" s="176"/>
      <c r="I166" s="176"/>
      <c r="J166" s="176"/>
      <c r="K166" s="176"/>
      <c r="L166" s="176"/>
      <c r="M166" s="176"/>
      <c r="N166" s="176"/>
      <c r="O166" s="179"/>
      <c r="P166" s="181"/>
      <c r="Q166" s="181"/>
      <c r="R166" s="181"/>
      <c r="S166" s="181"/>
      <c r="T166" s="181"/>
      <c r="U166" s="181"/>
      <c r="V166" s="181"/>
      <c r="W166" s="181"/>
      <c r="X166" s="181"/>
      <c r="Y166" s="181"/>
      <c r="Z166" s="181"/>
      <c r="AA166" s="181"/>
      <c r="AB166" s="181"/>
      <c r="AC166" s="181"/>
      <c r="AD166" s="181"/>
      <c r="AE166" s="181"/>
      <c r="AF166" s="181"/>
      <c r="AG166" s="181"/>
      <c r="AH166" s="181"/>
      <c r="AI166" s="181"/>
      <c r="AJ166" s="181"/>
      <c r="AK166" s="105"/>
      <c r="AL166" s="103"/>
      <c r="AM166" s="103"/>
      <c r="AN166" s="103"/>
      <c r="AP166" s="88"/>
    </row>
    <row r="167" spans="2:42" ht="12" customHeight="1">
      <c r="B167" s="181"/>
      <c r="C167" s="181"/>
      <c r="D167" s="181"/>
      <c r="E167" s="181"/>
      <c r="F167" s="176"/>
      <c r="G167" s="176"/>
      <c r="H167" s="176"/>
      <c r="I167" s="176"/>
      <c r="J167" s="176"/>
      <c r="K167" s="176"/>
      <c r="L167" s="176"/>
      <c r="M167" s="176"/>
      <c r="N167" s="176"/>
      <c r="O167" s="181"/>
      <c r="P167" s="181"/>
      <c r="Q167" s="181"/>
      <c r="R167" s="181"/>
      <c r="S167" s="181"/>
      <c r="T167" s="181"/>
      <c r="U167" s="181"/>
      <c r="V167" s="181"/>
      <c r="W167" s="181"/>
      <c r="X167" s="181"/>
      <c r="Y167" s="181"/>
      <c r="Z167" s="181"/>
      <c r="AA167" s="181"/>
      <c r="AB167" s="181"/>
      <c r="AC167" s="181"/>
      <c r="AD167" s="181"/>
      <c r="AE167" s="181"/>
      <c r="AF167" s="181"/>
      <c r="AG167" s="181"/>
      <c r="AH167" s="181"/>
      <c r="AI167" s="181"/>
      <c r="AJ167" s="181"/>
      <c r="AK167" s="105"/>
      <c r="AL167" s="103"/>
      <c r="AM167" s="103"/>
      <c r="AN167" s="103"/>
      <c r="AP167" s="88"/>
    </row>
    <row r="168" spans="2:42" ht="12" customHeight="1">
      <c r="B168" s="181"/>
      <c r="C168" s="181"/>
      <c r="D168" s="181"/>
      <c r="E168" s="181"/>
      <c r="F168" s="176"/>
      <c r="G168" s="176"/>
      <c r="H168" s="176"/>
      <c r="I168" s="176"/>
      <c r="J168" s="176"/>
      <c r="K168" s="176"/>
      <c r="L168" s="176"/>
      <c r="M168" s="176"/>
      <c r="N168" s="176"/>
      <c r="O168" s="181"/>
      <c r="P168" s="181"/>
      <c r="Q168" s="181"/>
      <c r="R168" s="181"/>
      <c r="S168" s="181"/>
      <c r="T168" s="181"/>
      <c r="U168" s="181"/>
      <c r="V168" s="181"/>
      <c r="W168" s="181"/>
      <c r="X168" s="181"/>
      <c r="Y168" s="181"/>
      <c r="Z168" s="181"/>
      <c r="AA168" s="181"/>
      <c r="AB168" s="181"/>
      <c r="AC168" s="181"/>
      <c r="AD168" s="181"/>
      <c r="AE168" s="181"/>
      <c r="AF168" s="181"/>
      <c r="AG168" s="181"/>
      <c r="AH168" s="181"/>
      <c r="AI168" s="181"/>
      <c r="AJ168" s="181"/>
      <c r="AK168" s="105"/>
      <c r="AL168" s="103"/>
      <c r="AM168" s="103"/>
      <c r="AN168" s="103"/>
      <c r="AP168" s="88"/>
    </row>
    <row r="169" spans="2:42" ht="12" customHeight="1">
      <c r="B169" s="181"/>
      <c r="C169" s="181"/>
      <c r="D169" s="181"/>
      <c r="E169" s="181"/>
      <c r="F169" s="176"/>
      <c r="G169" s="176"/>
      <c r="H169" s="176"/>
      <c r="I169" s="176"/>
      <c r="J169" s="176"/>
      <c r="K169" s="176"/>
      <c r="L169" s="176"/>
      <c r="M169" s="176"/>
      <c r="N169" s="176"/>
      <c r="O169" s="181"/>
      <c r="P169" s="181"/>
      <c r="Q169" s="181"/>
      <c r="R169" s="181"/>
      <c r="S169" s="181"/>
      <c r="T169" s="181"/>
      <c r="U169" s="181"/>
      <c r="V169" s="181"/>
      <c r="W169" s="181"/>
      <c r="X169" s="181"/>
      <c r="Y169" s="181"/>
      <c r="Z169" s="181"/>
      <c r="AA169" s="181"/>
      <c r="AB169" s="181"/>
      <c r="AC169" s="181"/>
      <c r="AD169" s="181"/>
      <c r="AE169" s="181"/>
      <c r="AF169" s="181"/>
      <c r="AG169" s="181"/>
      <c r="AH169" s="181"/>
      <c r="AI169" s="181"/>
      <c r="AJ169" s="181"/>
      <c r="AK169" s="105"/>
      <c r="AL169" s="103"/>
      <c r="AM169" s="103"/>
      <c r="AN169" s="103"/>
      <c r="AP169" s="88"/>
    </row>
    <row r="170" spans="2:42" ht="12" customHeight="1">
      <c r="B170" s="182"/>
      <c r="C170" s="182"/>
      <c r="D170" s="182"/>
      <c r="E170" s="182"/>
      <c r="F170" s="176"/>
      <c r="G170" s="176"/>
      <c r="H170" s="176"/>
      <c r="I170" s="176"/>
      <c r="J170" s="176"/>
      <c r="K170" s="176"/>
      <c r="L170" s="176"/>
      <c r="M170" s="176"/>
      <c r="N170" s="176"/>
      <c r="O170" s="181"/>
      <c r="P170" s="103"/>
      <c r="Q170" s="103"/>
      <c r="R170" s="103"/>
      <c r="S170" s="103"/>
      <c r="T170" s="103"/>
      <c r="U170" s="103"/>
      <c r="V170" s="103"/>
      <c r="W170" s="103"/>
      <c r="X170" s="103"/>
      <c r="Y170" s="103"/>
      <c r="Z170" s="103"/>
      <c r="AA170" s="103"/>
      <c r="AB170" s="103"/>
      <c r="AC170" s="103"/>
      <c r="AD170" s="103"/>
      <c r="AE170" s="103"/>
      <c r="AF170" s="103"/>
      <c r="AG170" s="103"/>
      <c r="AH170" s="103"/>
      <c r="AI170" s="103"/>
      <c r="AJ170" s="103"/>
      <c r="AK170" s="105"/>
      <c r="AL170" s="103"/>
      <c r="AM170" s="103"/>
      <c r="AN170" s="103"/>
      <c r="AP170" s="88"/>
    </row>
    <row r="171" spans="2:42" ht="12" customHeight="1">
      <c r="B171" s="182"/>
      <c r="C171" s="182"/>
      <c r="D171" s="182"/>
      <c r="E171" s="182"/>
      <c r="F171" s="176"/>
      <c r="G171" s="176"/>
      <c r="H171" s="176"/>
      <c r="I171" s="176"/>
      <c r="J171" s="176"/>
      <c r="K171" s="176"/>
      <c r="L171" s="176"/>
      <c r="M171" s="176"/>
      <c r="N171" s="176"/>
      <c r="O171" s="181"/>
      <c r="P171" s="103"/>
      <c r="Q171" s="103"/>
      <c r="R171" s="103"/>
      <c r="S171" s="103"/>
      <c r="T171" s="103"/>
      <c r="U171" s="103"/>
      <c r="V171" s="103"/>
      <c r="W171" s="103"/>
      <c r="X171" s="103"/>
      <c r="Y171" s="103"/>
      <c r="Z171" s="103"/>
      <c r="AA171" s="103"/>
      <c r="AB171" s="103"/>
      <c r="AC171" s="103"/>
      <c r="AD171" s="103"/>
      <c r="AE171" s="103"/>
      <c r="AF171" s="103"/>
      <c r="AG171" s="103"/>
      <c r="AH171" s="103"/>
      <c r="AI171" s="103"/>
      <c r="AJ171" s="103"/>
      <c r="AK171" s="105"/>
      <c r="AL171" s="103"/>
      <c r="AM171" s="103"/>
      <c r="AN171" s="103"/>
      <c r="AP171" s="88"/>
    </row>
    <row r="172" spans="2:42" ht="12" customHeight="1">
      <c r="B172" s="182"/>
      <c r="C172" s="182"/>
      <c r="D172" s="182"/>
      <c r="E172" s="182"/>
      <c r="F172" s="176"/>
      <c r="G172" s="176"/>
      <c r="H172" s="176"/>
      <c r="I172" s="176"/>
      <c r="J172" s="176"/>
      <c r="K172" s="176"/>
      <c r="L172" s="176"/>
      <c r="M172" s="176"/>
      <c r="N172" s="176"/>
      <c r="O172" s="181"/>
      <c r="P172" s="103"/>
      <c r="Q172" s="103"/>
      <c r="R172" s="103"/>
      <c r="S172" s="103"/>
      <c r="T172" s="103"/>
      <c r="U172" s="103"/>
      <c r="V172" s="103"/>
      <c r="W172" s="103"/>
      <c r="X172" s="103"/>
      <c r="Y172" s="103"/>
      <c r="Z172" s="103"/>
      <c r="AA172" s="103"/>
      <c r="AB172" s="103"/>
      <c r="AC172" s="103"/>
      <c r="AD172" s="103"/>
      <c r="AE172" s="103"/>
      <c r="AF172" s="103"/>
      <c r="AG172" s="103"/>
      <c r="AH172" s="103"/>
      <c r="AI172" s="103"/>
      <c r="AJ172" s="103"/>
      <c r="AK172" s="105"/>
      <c r="AL172" s="103"/>
      <c r="AM172" s="103"/>
      <c r="AN172" s="103"/>
      <c r="AP172" s="88"/>
    </row>
    <row r="173" spans="2:42" ht="12" customHeight="1">
      <c r="B173" s="182"/>
      <c r="C173" s="182"/>
      <c r="D173" s="182"/>
      <c r="E173" s="182"/>
      <c r="F173" s="176"/>
      <c r="G173" s="176"/>
      <c r="H173" s="176"/>
      <c r="I173" s="176"/>
      <c r="J173" s="176"/>
      <c r="K173" s="176"/>
      <c r="L173" s="176"/>
      <c r="M173" s="176"/>
      <c r="N173" s="176"/>
      <c r="O173" s="181"/>
      <c r="P173" s="103"/>
      <c r="Q173" s="103"/>
      <c r="R173" s="103"/>
      <c r="S173" s="103"/>
      <c r="T173" s="103"/>
      <c r="U173" s="103"/>
      <c r="V173" s="103"/>
      <c r="W173" s="103"/>
      <c r="X173" s="103"/>
      <c r="Y173" s="103"/>
      <c r="Z173" s="103"/>
      <c r="AA173" s="103"/>
      <c r="AB173" s="103"/>
      <c r="AC173" s="103"/>
      <c r="AD173" s="103"/>
      <c r="AE173" s="103"/>
      <c r="AF173" s="103"/>
      <c r="AG173" s="103"/>
      <c r="AH173" s="103"/>
      <c r="AI173" s="103"/>
      <c r="AJ173" s="103"/>
      <c r="AK173" s="105"/>
      <c r="AL173" s="103"/>
      <c r="AM173" s="103"/>
      <c r="AN173" s="103"/>
      <c r="AP173" s="88"/>
    </row>
    <row r="174" spans="2:42" ht="12" customHeight="1">
      <c r="B174" s="182"/>
      <c r="C174" s="182"/>
      <c r="D174" s="182"/>
      <c r="E174" s="182"/>
      <c r="F174" s="176"/>
      <c r="G174" s="176"/>
      <c r="H174" s="176"/>
      <c r="I174" s="176"/>
      <c r="J174" s="176"/>
      <c r="K174" s="176"/>
      <c r="L174" s="176"/>
      <c r="M174" s="176"/>
      <c r="N174" s="176"/>
      <c r="O174" s="181"/>
      <c r="P174" s="103"/>
      <c r="Q174" s="103"/>
      <c r="R174" s="103"/>
      <c r="S174" s="103"/>
      <c r="T174" s="103"/>
      <c r="U174" s="103"/>
      <c r="V174" s="103"/>
      <c r="W174" s="103"/>
      <c r="X174" s="103"/>
      <c r="Y174" s="103"/>
      <c r="Z174" s="103"/>
      <c r="AA174" s="103"/>
      <c r="AB174" s="103"/>
      <c r="AC174" s="103"/>
      <c r="AD174" s="103"/>
      <c r="AE174" s="103"/>
      <c r="AF174" s="103"/>
      <c r="AG174" s="103"/>
      <c r="AH174" s="103"/>
      <c r="AI174" s="103"/>
      <c r="AJ174" s="103"/>
      <c r="AK174" s="105"/>
      <c r="AL174" s="103"/>
      <c r="AM174" s="103"/>
      <c r="AN174" s="103"/>
      <c r="AP174" s="88"/>
    </row>
    <row r="175" spans="2:42" ht="12" customHeight="1">
      <c r="B175" s="182"/>
      <c r="C175" s="182"/>
      <c r="D175" s="182"/>
      <c r="E175" s="182"/>
      <c r="F175" s="176"/>
      <c r="G175" s="176"/>
      <c r="H175" s="176"/>
      <c r="I175" s="176"/>
      <c r="J175" s="176"/>
      <c r="K175" s="176"/>
      <c r="L175" s="176"/>
      <c r="M175" s="176"/>
      <c r="N175" s="176"/>
      <c r="O175" s="181"/>
      <c r="P175" s="103"/>
      <c r="Q175" s="103"/>
      <c r="R175" s="103"/>
      <c r="S175" s="103"/>
      <c r="T175" s="103"/>
      <c r="U175" s="103"/>
      <c r="V175" s="103"/>
      <c r="W175" s="103"/>
      <c r="X175" s="103"/>
      <c r="Y175" s="103"/>
      <c r="Z175" s="103"/>
      <c r="AA175" s="103"/>
      <c r="AB175" s="103"/>
      <c r="AC175" s="103"/>
      <c r="AD175" s="103"/>
      <c r="AE175" s="103"/>
      <c r="AF175" s="103"/>
      <c r="AG175" s="103"/>
      <c r="AH175" s="103"/>
      <c r="AI175" s="103"/>
      <c r="AJ175" s="103"/>
      <c r="AK175" s="105"/>
      <c r="AL175" s="103"/>
      <c r="AM175" s="103"/>
      <c r="AN175" s="103"/>
      <c r="AP175" s="88"/>
    </row>
    <row r="176" spans="2:42" ht="12" customHeight="1">
      <c r="B176" s="182"/>
      <c r="C176" s="182"/>
      <c r="D176" s="182"/>
      <c r="E176" s="182"/>
      <c r="F176" s="176"/>
      <c r="G176" s="176"/>
      <c r="H176" s="176"/>
      <c r="I176" s="176"/>
      <c r="J176" s="176"/>
      <c r="K176" s="176"/>
      <c r="L176" s="176"/>
      <c r="M176" s="176"/>
      <c r="N176" s="176"/>
      <c r="O176" s="181"/>
      <c r="P176" s="103"/>
      <c r="Q176" s="103"/>
      <c r="R176" s="103"/>
      <c r="S176" s="103"/>
      <c r="T176" s="103"/>
      <c r="U176" s="103"/>
      <c r="V176" s="103"/>
      <c r="W176" s="103"/>
      <c r="X176" s="103"/>
      <c r="Y176" s="103"/>
      <c r="Z176" s="103"/>
      <c r="AA176" s="103"/>
      <c r="AB176" s="103"/>
      <c r="AC176" s="103"/>
      <c r="AD176" s="103"/>
      <c r="AE176" s="103"/>
      <c r="AF176" s="103"/>
      <c r="AG176" s="103"/>
      <c r="AH176" s="103"/>
      <c r="AI176" s="103"/>
      <c r="AJ176" s="103"/>
      <c r="AK176" s="105"/>
      <c r="AL176" s="103"/>
      <c r="AM176" s="103"/>
      <c r="AN176" s="103"/>
      <c r="AP176" s="88"/>
    </row>
    <row r="177" spans="2:42" ht="12" customHeight="1">
      <c r="B177" s="182"/>
      <c r="C177" s="182"/>
      <c r="D177" s="182"/>
      <c r="E177" s="182"/>
      <c r="F177" s="183"/>
      <c r="G177" s="183"/>
      <c r="H177" s="183"/>
      <c r="I177" s="183"/>
      <c r="J177" s="183"/>
      <c r="K177" s="183"/>
      <c r="L177" s="183"/>
      <c r="M177" s="183"/>
      <c r="N177" s="183"/>
      <c r="O177" s="181"/>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5"/>
      <c r="AL177" s="103"/>
      <c r="AM177" s="103"/>
      <c r="AN177" s="103"/>
      <c r="AP177" s="88"/>
    </row>
    <row r="178" spans="2:42" ht="12" customHeight="1">
      <c r="B178" s="182"/>
      <c r="C178" s="182"/>
      <c r="D178" s="182"/>
      <c r="E178" s="182"/>
      <c r="F178" s="183"/>
      <c r="G178" s="183"/>
      <c r="H178" s="183"/>
      <c r="I178" s="183"/>
      <c r="J178" s="183"/>
      <c r="K178" s="183"/>
      <c r="L178" s="183"/>
      <c r="M178" s="183"/>
      <c r="N178" s="183"/>
      <c r="O178" s="181"/>
      <c r="P178" s="103"/>
      <c r="Q178" s="103"/>
      <c r="R178" s="103"/>
      <c r="S178" s="103"/>
      <c r="T178" s="103"/>
      <c r="U178" s="103"/>
      <c r="V178" s="103"/>
      <c r="W178" s="103"/>
      <c r="X178" s="103"/>
      <c r="Y178" s="103"/>
      <c r="Z178" s="103"/>
      <c r="AA178" s="103"/>
      <c r="AB178" s="103"/>
      <c r="AC178" s="103"/>
      <c r="AD178" s="103"/>
      <c r="AE178" s="103"/>
      <c r="AF178" s="103"/>
      <c r="AG178" s="103"/>
      <c r="AH178" s="103"/>
      <c r="AI178" s="103"/>
      <c r="AJ178" s="103"/>
      <c r="AK178" s="105"/>
      <c r="AL178" s="103"/>
      <c r="AM178" s="103"/>
      <c r="AN178" s="103"/>
      <c r="AP178" s="88"/>
    </row>
    <row r="179" spans="2:42" ht="12" customHeight="1">
      <c r="B179" s="182"/>
      <c r="C179" s="182"/>
      <c r="D179" s="182"/>
      <c r="E179" s="182"/>
      <c r="F179" s="183"/>
      <c r="G179" s="183"/>
      <c r="H179" s="183"/>
      <c r="I179" s="183"/>
      <c r="J179" s="183"/>
      <c r="K179" s="183"/>
      <c r="L179" s="183"/>
      <c r="M179" s="183"/>
      <c r="N179" s="183"/>
      <c r="O179" s="181"/>
      <c r="P179" s="103"/>
      <c r="Q179" s="103"/>
      <c r="R179" s="103"/>
      <c r="S179" s="103"/>
      <c r="T179" s="103"/>
      <c r="U179" s="103"/>
      <c r="V179" s="103"/>
      <c r="W179" s="103"/>
      <c r="X179" s="103"/>
      <c r="Y179" s="103"/>
      <c r="Z179" s="103"/>
      <c r="AA179" s="103"/>
      <c r="AB179" s="103"/>
      <c r="AC179" s="103"/>
      <c r="AD179" s="103"/>
      <c r="AE179" s="103"/>
      <c r="AF179" s="103"/>
      <c r="AG179" s="103"/>
      <c r="AH179" s="103"/>
      <c r="AI179" s="103"/>
      <c r="AJ179" s="103"/>
      <c r="AK179" s="105"/>
      <c r="AL179" s="103"/>
      <c r="AM179" s="103"/>
      <c r="AN179" s="103"/>
      <c r="AP179" s="88"/>
    </row>
    <row r="180" spans="2:42" ht="12" customHeight="1">
      <c r="B180" s="182"/>
      <c r="C180" s="182"/>
      <c r="D180" s="182"/>
      <c r="E180" s="182"/>
      <c r="F180" s="183"/>
      <c r="G180" s="183"/>
      <c r="H180" s="183"/>
      <c r="I180" s="183"/>
      <c r="J180" s="183"/>
      <c r="K180" s="183"/>
      <c r="L180" s="183"/>
      <c r="M180" s="183"/>
      <c r="N180" s="183"/>
      <c r="O180" s="181"/>
      <c r="P180" s="103"/>
      <c r="Q180" s="103"/>
      <c r="R180" s="103"/>
      <c r="S180" s="103"/>
      <c r="T180" s="103"/>
      <c r="U180" s="103"/>
      <c r="V180" s="103"/>
      <c r="W180" s="103"/>
      <c r="X180" s="103"/>
      <c r="Y180" s="103"/>
      <c r="Z180" s="103"/>
      <c r="AA180" s="103"/>
      <c r="AB180" s="103"/>
      <c r="AC180" s="103"/>
      <c r="AD180" s="103"/>
      <c r="AE180" s="103"/>
      <c r="AF180" s="103"/>
      <c r="AG180" s="103"/>
      <c r="AH180" s="103"/>
      <c r="AI180" s="103"/>
      <c r="AJ180" s="103"/>
      <c r="AK180" s="105"/>
      <c r="AL180" s="103"/>
      <c r="AM180" s="103"/>
      <c r="AN180" s="103"/>
      <c r="AP180" s="88"/>
    </row>
    <row r="181" spans="2:42" ht="12" customHeight="1">
      <c r="B181" s="182"/>
      <c r="C181" s="182"/>
      <c r="D181" s="182"/>
      <c r="E181" s="182"/>
      <c r="F181" s="183"/>
      <c r="G181" s="183"/>
      <c r="H181" s="183"/>
      <c r="I181" s="183"/>
      <c r="J181" s="183"/>
      <c r="K181" s="183"/>
      <c r="L181" s="183"/>
      <c r="M181" s="183"/>
      <c r="N181" s="183"/>
      <c r="O181" s="181"/>
      <c r="P181" s="103"/>
      <c r="Q181" s="103"/>
      <c r="R181" s="103"/>
      <c r="S181" s="103"/>
      <c r="T181" s="103"/>
      <c r="U181" s="103"/>
      <c r="V181" s="103"/>
      <c r="W181" s="103"/>
      <c r="X181" s="103"/>
      <c r="Y181" s="103"/>
      <c r="Z181" s="103"/>
      <c r="AA181" s="103"/>
      <c r="AB181" s="103"/>
      <c r="AC181" s="103"/>
      <c r="AD181" s="103"/>
      <c r="AE181" s="103"/>
      <c r="AF181" s="103"/>
      <c r="AG181" s="103"/>
      <c r="AH181" s="103"/>
      <c r="AI181" s="103"/>
      <c r="AJ181" s="103"/>
      <c r="AK181" s="105"/>
      <c r="AL181" s="103"/>
      <c r="AM181" s="103"/>
      <c r="AN181" s="103"/>
      <c r="AP181" s="88"/>
    </row>
    <row r="182" spans="2:42" ht="12" customHeight="1">
      <c r="B182" s="182"/>
      <c r="C182" s="182"/>
      <c r="D182" s="182"/>
      <c r="E182" s="182"/>
      <c r="F182" s="183"/>
      <c r="G182" s="183"/>
      <c r="H182" s="183"/>
      <c r="I182" s="183"/>
      <c r="J182" s="183"/>
      <c r="K182" s="183"/>
      <c r="L182" s="183"/>
      <c r="M182" s="183"/>
      <c r="N182" s="183"/>
      <c r="O182" s="181"/>
      <c r="P182" s="103"/>
      <c r="Q182" s="103"/>
      <c r="R182" s="103"/>
      <c r="S182" s="103"/>
      <c r="T182" s="103"/>
      <c r="U182" s="103"/>
      <c r="V182" s="103"/>
      <c r="W182" s="103"/>
      <c r="X182" s="103"/>
      <c r="Y182" s="103"/>
      <c r="Z182" s="103"/>
      <c r="AA182" s="103"/>
      <c r="AB182" s="103"/>
      <c r="AC182" s="103"/>
      <c r="AD182" s="103"/>
      <c r="AE182" s="103"/>
      <c r="AF182" s="103"/>
      <c r="AG182" s="103"/>
      <c r="AH182" s="103"/>
      <c r="AI182" s="103"/>
      <c r="AJ182" s="103"/>
      <c r="AK182" s="105"/>
      <c r="AL182" s="103"/>
      <c r="AM182" s="103"/>
      <c r="AN182" s="103"/>
      <c r="AP182" s="88"/>
    </row>
    <row r="183" spans="2:42" ht="12" customHeight="1">
      <c r="B183" s="182"/>
      <c r="C183" s="182"/>
      <c r="D183" s="182"/>
      <c r="E183" s="182"/>
      <c r="F183" s="183"/>
      <c r="G183" s="183"/>
      <c r="H183" s="183"/>
      <c r="I183" s="183"/>
      <c r="J183" s="183"/>
      <c r="K183" s="183"/>
      <c r="L183" s="183"/>
      <c r="M183" s="183"/>
      <c r="N183" s="183"/>
      <c r="O183" s="181"/>
      <c r="P183" s="103"/>
      <c r="Q183" s="103"/>
      <c r="R183" s="103"/>
      <c r="S183" s="103"/>
      <c r="T183" s="103"/>
      <c r="U183" s="103"/>
      <c r="V183" s="103"/>
      <c r="W183" s="103"/>
      <c r="X183" s="103"/>
      <c r="Y183" s="103"/>
      <c r="Z183" s="103"/>
      <c r="AA183" s="103"/>
      <c r="AB183" s="103"/>
      <c r="AC183" s="103"/>
      <c r="AD183" s="103"/>
      <c r="AE183" s="103"/>
      <c r="AF183" s="103"/>
      <c r="AG183" s="103"/>
      <c r="AH183" s="103"/>
      <c r="AI183" s="103"/>
      <c r="AJ183" s="103"/>
      <c r="AK183" s="105"/>
      <c r="AL183" s="103"/>
      <c r="AM183" s="103"/>
      <c r="AN183" s="103"/>
      <c r="AP183" s="88"/>
    </row>
    <row r="184" spans="2:42" ht="12" customHeight="1">
      <c r="B184" s="182"/>
      <c r="C184" s="182"/>
      <c r="D184" s="182"/>
      <c r="E184" s="182"/>
      <c r="F184" s="184"/>
      <c r="G184" s="184"/>
      <c r="H184" s="184"/>
      <c r="I184" s="184"/>
      <c r="J184" s="184"/>
      <c r="K184" s="184"/>
      <c r="L184" s="184"/>
      <c r="M184" s="184"/>
      <c r="N184" s="184"/>
      <c r="O184" s="181"/>
      <c r="P184" s="103"/>
      <c r="Q184" s="103"/>
      <c r="R184" s="103"/>
      <c r="S184" s="103"/>
      <c r="T184" s="103"/>
      <c r="U184" s="103"/>
      <c r="V184" s="103"/>
      <c r="W184" s="103"/>
      <c r="X184" s="103"/>
      <c r="Y184" s="103"/>
      <c r="Z184" s="103"/>
      <c r="AA184" s="103"/>
      <c r="AB184" s="103"/>
      <c r="AC184" s="103"/>
      <c r="AD184" s="103"/>
      <c r="AE184" s="103"/>
      <c r="AF184" s="103"/>
      <c r="AG184" s="103"/>
      <c r="AH184" s="103"/>
      <c r="AI184" s="103"/>
      <c r="AJ184" s="103"/>
      <c r="AK184" s="105"/>
      <c r="AL184" s="103"/>
      <c r="AM184" s="103"/>
      <c r="AN184" s="103"/>
      <c r="AP184" s="88"/>
    </row>
    <row r="185" spans="2:42" ht="12" customHeight="1">
      <c r="B185" s="182"/>
      <c r="C185" s="182"/>
      <c r="D185" s="182"/>
      <c r="E185" s="182"/>
      <c r="F185" s="183"/>
      <c r="G185" s="183"/>
      <c r="H185" s="183"/>
      <c r="I185" s="183"/>
      <c r="J185" s="183"/>
      <c r="K185" s="183"/>
      <c r="L185" s="183"/>
      <c r="M185" s="183"/>
      <c r="N185" s="183"/>
      <c r="O185" s="181"/>
      <c r="P185" s="103"/>
      <c r="Q185" s="103"/>
      <c r="R185" s="103"/>
      <c r="S185" s="103"/>
      <c r="T185" s="103"/>
      <c r="U185" s="103"/>
      <c r="V185" s="103"/>
      <c r="W185" s="103"/>
      <c r="X185" s="103"/>
      <c r="Y185" s="103"/>
      <c r="Z185" s="103"/>
      <c r="AA185" s="103"/>
      <c r="AB185" s="103"/>
      <c r="AC185" s="103"/>
      <c r="AD185" s="103"/>
      <c r="AE185" s="103"/>
      <c r="AF185" s="103"/>
      <c r="AG185" s="103"/>
      <c r="AH185" s="103"/>
      <c r="AI185" s="103"/>
      <c r="AJ185" s="103"/>
      <c r="AK185" s="105"/>
      <c r="AL185" s="103"/>
      <c r="AM185" s="103"/>
      <c r="AN185" s="103"/>
      <c r="AP185" s="88"/>
    </row>
    <row r="186" spans="2:42" ht="12" customHeight="1">
      <c r="B186" s="182"/>
      <c r="C186" s="182"/>
      <c r="D186" s="182"/>
      <c r="E186" s="182"/>
      <c r="F186" s="183"/>
      <c r="G186" s="183"/>
      <c r="H186" s="183"/>
      <c r="I186" s="183"/>
      <c r="J186" s="183"/>
      <c r="K186" s="183"/>
      <c r="L186" s="183"/>
      <c r="M186" s="183"/>
      <c r="N186" s="183"/>
      <c r="O186" s="181"/>
      <c r="P186" s="103"/>
      <c r="Q186" s="103"/>
      <c r="R186" s="103"/>
      <c r="S186" s="103"/>
      <c r="T186" s="103"/>
      <c r="U186" s="103"/>
      <c r="V186" s="103"/>
      <c r="W186" s="103"/>
      <c r="X186" s="103"/>
      <c r="Y186" s="103"/>
      <c r="Z186" s="103"/>
      <c r="AA186" s="103"/>
      <c r="AB186" s="103"/>
      <c r="AC186" s="103"/>
      <c r="AD186" s="103"/>
      <c r="AE186" s="103"/>
      <c r="AF186" s="103"/>
      <c r="AG186" s="103"/>
      <c r="AH186" s="103"/>
      <c r="AI186" s="103"/>
      <c r="AJ186" s="103"/>
      <c r="AK186" s="105"/>
      <c r="AL186" s="103"/>
      <c r="AM186" s="103"/>
      <c r="AN186" s="103"/>
      <c r="AP186" s="88"/>
    </row>
    <row r="187" spans="2:42" ht="12" customHeight="1">
      <c r="B187" s="182"/>
      <c r="C187" s="182"/>
      <c r="D187" s="182"/>
      <c r="E187" s="182"/>
      <c r="F187" s="183"/>
      <c r="G187" s="183"/>
      <c r="H187" s="183"/>
      <c r="I187" s="183"/>
      <c r="J187" s="183"/>
      <c r="K187" s="183"/>
      <c r="L187" s="183"/>
      <c r="M187" s="183"/>
      <c r="N187" s="183"/>
      <c r="O187" s="181"/>
      <c r="P187" s="103"/>
      <c r="Q187" s="103"/>
      <c r="R187" s="103"/>
      <c r="S187" s="103"/>
      <c r="T187" s="103"/>
      <c r="U187" s="103"/>
      <c r="V187" s="103"/>
      <c r="W187" s="103"/>
      <c r="X187" s="103"/>
      <c r="Y187" s="103"/>
      <c r="Z187" s="103"/>
      <c r="AA187" s="103"/>
      <c r="AB187" s="103"/>
      <c r="AC187" s="103"/>
      <c r="AD187" s="103"/>
      <c r="AE187" s="103"/>
      <c r="AF187" s="103"/>
      <c r="AG187" s="103"/>
      <c r="AH187" s="103"/>
      <c r="AI187" s="103"/>
      <c r="AJ187" s="103"/>
      <c r="AK187" s="105"/>
      <c r="AL187" s="103"/>
      <c r="AM187" s="103"/>
      <c r="AN187" s="103"/>
      <c r="AP187" s="88"/>
    </row>
    <row r="188" spans="2:42" ht="12" customHeight="1">
      <c r="B188" s="182"/>
      <c r="C188" s="182"/>
      <c r="D188" s="182"/>
      <c r="E188" s="182"/>
      <c r="F188" s="183"/>
      <c r="G188" s="183"/>
      <c r="H188" s="183"/>
      <c r="I188" s="183"/>
      <c r="J188" s="183"/>
      <c r="K188" s="183"/>
      <c r="L188" s="183"/>
      <c r="M188" s="183"/>
      <c r="N188" s="183"/>
      <c r="O188" s="181"/>
      <c r="P188" s="103"/>
      <c r="Q188" s="103"/>
      <c r="R188" s="103"/>
      <c r="S188" s="103"/>
      <c r="T188" s="103"/>
      <c r="U188" s="103"/>
      <c r="V188" s="103"/>
      <c r="W188" s="103"/>
      <c r="X188" s="103"/>
      <c r="Y188" s="103"/>
      <c r="Z188" s="103"/>
      <c r="AA188" s="103"/>
      <c r="AB188" s="103"/>
      <c r="AC188" s="103"/>
      <c r="AD188" s="103"/>
      <c r="AE188" s="103"/>
      <c r="AF188" s="103"/>
      <c r="AG188" s="103"/>
      <c r="AH188" s="103"/>
      <c r="AI188" s="103"/>
      <c r="AJ188" s="103"/>
      <c r="AK188" s="105"/>
      <c r="AL188" s="103"/>
      <c r="AM188" s="103"/>
      <c r="AN188" s="103"/>
      <c r="AP188" s="88"/>
    </row>
    <row r="189" spans="2:42" ht="12" customHeight="1">
      <c r="B189" s="182"/>
      <c r="C189" s="182"/>
      <c r="D189" s="182"/>
      <c r="E189" s="182"/>
      <c r="F189" s="183"/>
      <c r="G189" s="183"/>
      <c r="H189" s="183"/>
      <c r="I189" s="183"/>
      <c r="J189" s="183"/>
      <c r="K189" s="183"/>
      <c r="L189" s="183"/>
      <c r="M189" s="183"/>
      <c r="N189" s="183"/>
      <c r="O189" s="181"/>
      <c r="P189" s="103"/>
      <c r="Q189" s="103"/>
      <c r="R189" s="103"/>
      <c r="S189" s="103"/>
      <c r="T189" s="103"/>
      <c r="U189" s="103"/>
      <c r="V189" s="103"/>
      <c r="W189" s="103"/>
      <c r="X189" s="103"/>
      <c r="Y189" s="103"/>
      <c r="Z189" s="103"/>
      <c r="AA189" s="103"/>
      <c r="AB189" s="103"/>
      <c r="AC189" s="103"/>
      <c r="AD189" s="103"/>
      <c r="AE189" s="103"/>
      <c r="AF189" s="103"/>
      <c r="AG189" s="103"/>
      <c r="AH189" s="103"/>
      <c r="AI189" s="103"/>
      <c r="AJ189" s="103"/>
      <c r="AK189" s="105"/>
      <c r="AL189" s="103"/>
      <c r="AM189" s="103"/>
      <c r="AN189" s="103"/>
      <c r="AP189" s="88"/>
    </row>
    <row r="190" spans="2:42" ht="12" customHeight="1">
      <c r="B190" s="182"/>
      <c r="C190" s="182"/>
      <c r="D190" s="182"/>
      <c r="E190" s="182"/>
      <c r="F190" s="183"/>
      <c r="G190" s="183"/>
      <c r="H190" s="183"/>
      <c r="I190" s="183"/>
      <c r="J190" s="183"/>
      <c r="K190" s="183"/>
      <c r="L190" s="183"/>
      <c r="M190" s="183"/>
      <c r="N190" s="183"/>
      <c r="O190" s="181"/>
      <c r="P190" s="103"/>
      <c r="Q190" s="103"/>
      <c r="R190" s="103"/>
      <c r="S190" s="103"/>
      <c r="T190" s="103"/>
      <c r="U190" s="103"/>
      <c r="V190" s="103"/>
      <c r="W190" s="103"/>
      <c r="X190" s="103"/>
      <c r="Y190" s="103"/>
      <c r="Z190" s="103"/>
      <c r="AA190" s="103"/>
      <c r="AB190" s="103"/>
      <c r="AC190" s="103"/>
      <c r="AD190" s="103"/>
      <c r="AE190" s="103"/>
      <c r="AF190" s="103"/>
      <c r="AG190" s="103"/>
      <c r="AH190" s="103"/>
      <c r="AI190" s="103"/>
      <c r="AJ190" s="103"/>
      <c r="AK190" s="105"/>
      <c r="AL190" s="103"/>
      <c r="AM190" s="103"/>
      <c r="AN190" s="103"/>
      <c r="AP190" s="88"/>
    </row>
    <row r="191" spans="2:42" ht="12" customHeight="1">
      <c r="B191" s="182"/>
      <c r="C191" s="182"/>
      <c r="D191" s="182"/>
      <c r="E191" s="182"/>
      <c r="F191" s="183"/>
      <c r="G191" s="183"/>
      <c r="H191" s="183"/>
      <c r="I191" s="183"/>
      <c r="J191" s="183"/>
      <c r="K191" s="183"/>
      <c r="L191" s="183"/>
      <c r="M191" s="183"/>
      <c r="N191" s="183"/>
      <c r="O191" s="181"/>
      <c r="P191" s="103"/>
      <c r="Q191" s="103"/>
      <c r="R191" s="103"/>
      <c r="S191" s="103"/>
      <c r="T191" s="103"/>
      <c r="U191" s="103"/>
      <c r="V191" s="103"/>
      <c r="W191" s="103"/>
      <c r="X191" s="103"/>
      <c r="Y191" s="103"/>
      <c r="Z191" s="103"/>
      <c r="AA191" s="103"/>
      <c r="AB191" s="103"/>
      <c r="AC191" s="103"/>
      <c r="AD191" s="103"/>
      <c r="AE191" s="103"/>
      <c r="AF191" s="103"/>
      <c r="AG191" s="103"/>
      <c r="AH191" s="103"/>
      <c r="AI191" s="103"/>
      <c r="AJ191" s="103"/>
      <c r="AK191" s="105"/>
      <c r="AL191" s="103"/>
      <c r="AM191" s="103"/>
      <c r="AN191" s="103"/>
      <c r="AP191" s="88"/>
    </row>
    <row r="192" spans="2:42" ht="12" customHeight="1">
      <c r="B192" s="182"/>
      <c r="C192" s="182"/>
      <c r="D192" s="182"/>
      <c r="E192" s="182"/>
      <c r="F192" s="183"/>
      <c r="G192" s="183"/>
      <c r="H192" s="183"/>
      <c r="I192" s="183"/>
      <c r="J192" s="183"/>
      <c r="K192" s="183"/>
      <c r="L192" s="183"/>
      <c r="M192" s="183"/>
      <c r="N192" s="183"/>
      <c r="O192" s="181"/>
      <c r="P192" s="103"/>
      <c r="Q192" s="103"/>
      <c r="R192" s="103"/>
      <c r="S192" s="103"/>
      <c r="T192" s="103"/>
      <c r="U192" s="103"/>
      <c r="V192" s="103"/>
      <c r="W192" s="103"/>
      <c r="X192" s="103"/>
      <c r="Y192" s="103"/>
      <c r="Z192" s="103"/>
      <c r="AA192" s="103"/>
      <c r="AB192" s="103"/>
      <c r="AC192" s="103"/>
      <c r="AD192" s="103"/>
      <c r="AE192" s="103"/>
      <c r="AF192" s="103"/>
      <c r="AG192" s="103"/>
      <c r="AH192" s="103"/>
      <c r="AI192" s="103"/>
      <c r="AJ192" s="103"/>
      <c r="AK192" s="105"/>
      <c r="AL192" s="103"/>
      <c r="AM192" s="103"/>
      <c r="AN192" s="103"/>
      <c r="AP192" s="88"/>
    </row>
    <row r="193" spans="2:42" ht="12" customHeight="1">
      <c r="B193" s="182"/>
      <c r="C193" s="182"/>
      <c r="D193" s="182"/>
      <c r="E193" s="182"/>
      <c r="F193" s="183"/>
      <c r="G193" s="183"/>
      <c r="H193" s="183"/>
      <c r="I193" s="183"/>
      <c r="J193" s="183"/>
      <c r="K193" s="183"/>
      <c r="L193" s="183"/>
      <c r="M193" s="183"/>
      <c r="N193" s="183"/>
      <c r="O193" s="181"/>
      <c r="P193" s="103"/>
      <c r="Q193" s="103"/>
      <c r="R193" s="103"/>
      <c r="S193" s="103"/>
      <c r="T193" s="103"/>
      <c r="U193" s="103"/>
      <c r="V193" s="103"/>
      <c r="W193" s="103"/>
      <c r="X193" s="103"/>
      <c r="Y193" s="103"/>
      <c r="Z193" s="103"/>
      <c r="AA193" s="103"/>
      <c r="AB193" s="103"/>
      <c r="AC193" s="103"/>
      <c r="AD193" s="103"/>
      <c r="AE193" s="103"/>
      <c r="AF193" s="103"/>
      <c r="AG193" s="103"/>
      <c r="AH193" s="103"/>
      <c r="AI193" s="103"/>
      <c r="AJ193" s="103"/>
      <c r="AK193" s="105"/>
      <c r="AL193" s="103"/>
      <c r="AM193" s="103"/>
      <c r="AN193" s="103"/>
      <c r="AP193" s="88"/>
    </row>
    <row r="194" spans="2:42" ht="12" customHeight="1">
      <c r="B194" s="182"/>
      <c r="C194" s="182"/>
      <c r="D194" s="182"/>
      <c r="E194" s="182"/>
      <c r="F194" s="183"/>
      <c r="G194" s="183"/>
      <c r="H194" s="183"/>
      <c r="I194" s="183"/>
      <c r="J194" s="183"/>
      <c r="K194" s="183"/>
      <c r="L194" s="183"/>
      <c r="M194" s="183"/>
      <c r="N194" s="183"/>
      <c r="O194" s="181"/>
      <c r="P194" s="103"/>
      <c r="Q194" s="103"/>
      <c r="R194" s="103"/>
      <c r="S194" s="103"/>
      <c r="T194" s="103"/>
      <c r="U194" s="103"/>
      <c r="V194" s="103"/>
      <c r="W194" s="103"/>
      <c r="X194" s="103"/>
      <c r="Y194" s="103"/>
      <c r="Z194" s="103"/>
      <c r="AA194" s="103"/>
      <c r="AB194" s="103"/>
      <c r="AC194" s="103"/>
      <c r="AD194" s="103"/>
      <c r="AE194" s="103"/>
      <c r="AF194" s="103"/>
      <c r="AG194" s="103"/>
      <c r="AH194" s="103"/>
      <c r="AI194" s="103"/>
      <c r="AJ194" s="103"/>
      <c r="AK194" s="105"/>
      <c r="AL194" s="103"/>
      <c r="AM194" s="103"/>
      <c r="AN194" s="103"/>
      <c r="AP194" s="88"/>
    </row>
    <row r="195" spans="2:42" ht="12" customHeight="1">
      <c r="B195" s="182"/>
      <c r="C195" s="182"/>
      <c r="D195" s="182"/>
      <c r="E195" s="182"/>
      <c r="F195" s="177"/>
      <c r="G195" s="177"/>
      <c r="H195" s="177"/>
      <c r="I195" s="177"/>
      <c r="J195" s="177"/>
      <c r="K195" s="177"/>
      <c r="L195" s="177"/>
      <c r="M195" s="177"/>
      <c r="N195" s="177"/>
      <c r="O195" s="181"/>
      <c r="P195" s="103"/>
      <c r="Q195" s="103"/>
      <c r="R195" s="103"/>
      <c r="S195" s="103"/>
      <c r="T195" s="103"/>
      <c r="U195" s="103"/>
      <c r="V195" s="103"/>
      <c r="W195" s="103"/>
      <c r="X195" s="103"/>
      <c r="Y195" s="103"/>
      <c r="Z195" s="103"/>
      <c r="AA195" s="103"/>
      <c r="AB195" s="103"/>
      <c r="AC195" s="103"/>
      <c r="AD195" s="103"/>
      <c r="AE195" s="103"/>
      <c r="AF195" s="103"/>
      <c r="AG195" s="103"/>
      <c r="AH195" s="103"/>
      <c r="AI195" s="103"/>
      <c r="AJ195" s="103"/>
      <c r="AK195" s="105"/>
      <c r="AL195" s="103"/>
      <c r="AM195" s="103"/>
      <c r="AN195" s="103"/>
      <c r="AP195" s="88"/>
    </row>
    <row r="196" spans="2:42" ht="12" customHeight="1">
      <c r="B196" s="182"/>
      <c r="C196" s="182"/>
      <c r="D196" s="182"/>
      <c r="E196" s="182"/>
      <c r="F196" s="179"/>
      <c r="G196" s="179"/>
      <c r="H196" s="179"/>
      <c r="I196" s="179"/>
      <c r="J196" s="179"/>
      <c r="K196" s="179"/>
      <c r="L196" s="179"/>
      <c r="M196" s="179"/>
      <c r="N196" s="179"/>
      <c r="O196" s="181"/>
      <c r="P196" s="103"/>
      <c r="Q196" s="103"/>
      <c r="R196" s="103"/>
      <c r="S196" s="103"/>
      <c r="T196" s="103"/>
      <c r="U196" s="103"/>
      <c r="V196" s="103"/>
      <c r="W196" s="103"/>
      <c r="X196" s="103"/>
      <c r="Y196" s="103"/>
      <c r="Z196" s="103"/>
      <c r="AA196" s="103"/>
      <c r="AB196" s="103"/>
      <c r="AC196" s="103"/>
      <c r="AD196" s="103"/>
      <c r="AE196" s="103"/>
      <c r="AF196" s="103"/>
      <c r="AG196" s="103"/>
      <c r="AH196" s="103"/>
      <c r="AI196" s="103"/>
      <c r="AJ196" s="103"/>
      <c r="AK196" s="105"/>
      <c r="AL196" s="103"/>
      <c r="AM196" s="103"/>
      <c r="AN196" s="103"/>
      <c r="AP196" s="88"/>
    </row>
    <row r="197" spans="2:42" ht="12" customHeight="1">
      <c r="B197" s="182"/>
      <c r="C197" s="182"/>
      <c r="D197" s="182"/>
      <c r="E197" s="182"/>
      <c r="F197" s="180"/>
      <c r="G197" s="180"/>
      <c r="H197" s="180"/>
      <c r="I197" s="180"/>
      <c r="J197" s="180"/>
      <c r="K197" s="180"/>
      <c r="L197" s="180"/>
      <c r="M197" s="180"/>
      <c r="N197" s="180"/>
      <c r="O197" s="181"/>
      <c r="P197" s="103"/>
      <c r="Q197" s="103"/>
      <c r="R197" s="103"/>
      <c r="S197" s="103"/>
      <c r="T197" s="103"/>
      <c r="U197" s="103"/>
      <c r="V197" s="103"/>
      <c r="W197" s="103"/>
      <c r="X197" s="103"/>
      <c r="Y197" s="103"/>
      <c r="Z197" s="103"/>
      <c r="AA197" s="103"/>
      <c r="AB197" s="103"/>
      <c r="AC197" s="103"/>
      <c r="AD197" s="103"/>
      <c r="AE197" s="103"/>
      <c r="AF197" s="103"/>
      <c r="AG197" s="103"/>
      <c r="AH197" s="103"/>
      <c r="AI197" s="103"/>
      <c r="AJ197" s="103"/>
      <c r="AK197" s="105"/>
      <c r="AL197" s="103"/>
      <c r="AM197" s="103"/>
      <c r="AN197" s="103"/>
      <c r="AP197" s="88"/>
    </row>
    <row r="198" spans="2:42" ht="12" customHeight="1">
      <c r="B198" s="182"/>
      <c r="C198" s="182"/>
      <c r="D198" s="182"/>
      <c r="E198" s="182"/>
      <c r="F198" s="180"/>
      <c r="G198" s="180"/>
      <c r="H198" s="180"/>
      <c r="I198" s="180"/>
      <c r="J198" s="180"/>
      <c r="K198" s="180"/>
      <c r="L198" s="180"/>
      <c r="M198" s="180"/>
      <c r="N198" s="180"/>
      <c r="O198" s="181"/>
      <c r="P198" s="103"/>
      <c r="Q198" s="103"/>
      <c r="R198" s="103"/>
      <c r="S198" s="103"/>
      <c r="T198" s="103"/>
      <c r="U198" s="103"/>
      <c r="V198" s="103"/>
      <c r="W198" s="103"/>
      <c r="X198" s="103"/>
      <c r="Y198" s="103"/>
      <c r="Z198" s="103"/>
      <c r="AA198" s="103"/>
      <c r="AB198" s="103"/>
      <c r="AC198" s="103"/>
      <c r="AD198" s="103"/>
      <c r="AE198" s="103"/>
      <c r="AF198" s="103"/>
      <c r="AG198" s="103"/>
      <c r="AH198" s="103"/>
      <c r="AI198" s="103"/>
      <c r="AJ198" s="103"/>
      <c r="AK198" s="105"/>
      <c r="AL198" s="103"/>
      <c r="AM198" s="103"/>
      <c r="AN198" s="103"/>
      <c r="AP198" s="88"/>
    </row>
    <row r="199" spans="2:42" ht="12" customHeight="1">
      <c r="B199" s="182"/>
      <c r="C199" s="182"/>
      <c r="D199" s="182"/>
      <c r="E199" s="182"/>
      <c r="F199" s="180"/>
      <c r="G199" s="180"/>
      <c r="H199" s="180"/>
      <c r="I199" s="180"/>
      <c r="J199" s="180"/>
      <c r="K199" s="180"/>
      <c r="L199" s="180"/>
      <c r="M199" s="180"/>
      <c r="N199" s="180"/>
      <c r="O199" s="181"/>
      <c r="P199" s="103"/>
      <c r="Q199" s="103"/>
      <c r="R199" s="103"/>
      <c r="S199" s="103"/>
      <c r="T199" s="103"/>
      <c r="U199" s="103"/>
      <c r="V199" s="103"/>
      <c r="W199" s="103"/>
      <c r="X199" s="103"/>
      <c r="Y199" s="103"/>
      <c r="Z199" s="103"/>
      <c r="AA199" s="103"/>
      <c r="AB199" s="103"/>
      <c r="AC199" s="103"/>
      <c r="AD199" s="103"/>
      <c r="AE199" s="103"/>
      <c r="AF199" s="103"/>
      <c r="AG199" s="103"/>
      <c r="AH199" s="103"/>
      <c r="AI199" s="103"/>
      <c r="AJ199" s="103"/>
      <c r="AK199" s="105"/>
      <c r="AL199" s="103"/>
      <c r="AM199" s="103"/>
      <c r="AN199" s="103"/>
      <c r="AP199" s="88"/>
    </row>
    <row r="200" spans="2:42" ht="12" customHeight="1">
      <c r="B200" s="182"/>
      <c r="C200" s="182"/>
      <c r="D200" s="182"/>
      <c r="E200" s="182"/>
      <c r="F200" s="180"/>
      <c r="G200" s="180"/>
      <c r="H200" s="180"/>
      <c r="I200" s="180"/>
      <c r="J200" s="180"/>
      <c r="K200" s="180"/>
      <c r="L200" s="180"/>
      <c r="M200" s="180"/>
      <c r="N200" s="180"/>
      <c r="O200" s="181"/>
      <c r="P200" s="103"/>
      <c r="Q200" s="103"/>
      <c r="R200" s="103"/>
      <c r="S200" s="103"/>
      <c r="T200" s="103"/>
      <c r="U200" s="103"/>
      <c r="V200" s="103"/>
      <c r="W200" s="103"/>
      <c r="X200" s="103"/>
      <c r="Y200" s="103"/>
      <c r="Z200" s="103"/>
      <c r="AA200" s="103"/>
      <c r="AB200" s="103"/>
      <c r="AC200" s="103"/>
      <c r="AD200" s="103"/>
      <c r="AE200" s="103"/>
      <c r="AF200" s="103"/>
      <c r="AG200" s="103"/>
      <c r="AH200" s="103"/>
      <c r="AI200" s="103"/>
      <c r="AJ200" s="103"/>
      <c r="AK200" s="105"/>
      <c r="AL200" s="103"/>
      <c r="AM200" s="103"/>
      <c r="AN200" s="103"/>
      <c r="AP200" s="88"/>
    </row>
    <row r="201" spans="2:42" ht="12" customHeight="1">
      <c r="B201" s="182"/>
      <c r="C201" s="182"/>
      <c r="D201" s="182"/>
      <c r="E201" s="182"/>
      <c r="F201" s="179"/>
      <c r="G201" s="179"/>
      <c r="H201" s="179"/>
      <c r="I201" s="179"/>
      <c r="J201" s="179"/>
      <c r="K201" s="179"/>
      <c r="L201" s="179"/>
      <c r="M201" s="179"/>
      <c r="N201" s="179"/>
      <c r="O201" s="181"/>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5"/>
      <c r="AL201" s="103"/>
      <c r="AM201" s="103"/>
      <c r="AN201" s="103"/>
      <c r="AP201" s="88"/>
    </row>
    <row r="202" spans="2:42" ht="12" customHeight="1">
      <c r="B202" s="182"/>
      <c r="C202" s="182"/>
      <c r="D202" s="182"/>
      <c r="E202" s="182"/>
      <c r="F202" s="179"/>
      <c r="G202" s="179"/>
      <c r="H202" s="179"/>
      <c r="I202" s="179"/>
      <c r="J202" s="179"/>
      <c r="K202" s="179"/>
      <c r="L202" s="179"/>
      <c r="M202" s="179"/>
      <c r="N202" s="179"/>
      <c r="O202" s="181"/>
      <c r="P202" s="103"/>
      <c r="Q202" s="103"/>
      <c r="R202" s="103"/>
      <c r="S202" s="103"/>
      <c r="T202" s="103"/>
      <c r="U202" s="103"/>
      <c r="V202" s="103"/>
      <c r="W202" s="103"/>
      <c r="X202" s="103"/>
      <c r="Y202" s="103"/>
      <c r="Z202" s="103"/>
      <c r="AA202" s="103"/>
      <c r="AB202" s="103"/>
      <c r="AC202" s="103"/>
      <c r="AD202" s="103"/>
      <c r="AE202" s="103"/>
      <c r="AF202" s="103"/>
      <c r="AG202" s="103"/>
      <c r="AH202" s="103"/>
      <c r="AI202" s="103"/>
      <c r="AJ202" s="103"/>
      <c r="AK202" s="105"/>
      <c r="AL202" s="103"/>
      <c r="AM202" s="103"/>
      <c r="AN202" s="103"/>
      <c r="AP202" s="88"/>
    </row>
    <row r="203" spans="2:42" ht="12" customHeight="1">
      <c r="B203" s="182"/>
      <c r="C203" s="182"/>
      <c r="D203" s="182"/>
      <c r="E203" s="182"/>
      <c r="F203" s="179"/>
      <c r="G203" s="179"/>
      <c r="H203" s="179"/>
      <c r="I203" s="179"/>
      <c r="J203" s="179"/>
      <c r="K203" s="179"/>
      <c r="L203" s="179"/>
      <c r="M203" s="179"/>
      <c r="N203" s="179"/>
      <c r="O203" s="181"/>
      <c r="P203" s="103"/>
      <c r="Q203" s="103"/>
      <c r="R203" s="103"/>
      <c r="S203" s="103"/>
      <c r="T203" s="103"/>
      <c r="U203" s="103"/>
      <c r="V203" s="103"/>
      <c r="W203" s="103"/>
      <c r="X203" s="103"/>
      <c r="Y203" s="103"/>
      <c r="Z203" s="103"/>
      <c r="AA203" s="103"/>
      <c r="AB203" s="103"/>
      <c r="AC203" s="103"/>
      <c r="AD203" s="103"/>
      <c r="AE203" s="103"/>
      <c r="AF203" s="103"/>
      <c r="AG203" s="103"/>
      <c r="AH203" s="103"/>
      <c r="AI203" s="103"/>
      <c r="AJ203" s="103"/>
      <c r="AK203" s="105"/>
      <c r="AL203" s="103"/>
      <c r="AM203" s="103"/>
      <c r="AN203" s="103"/>
      <c r="AP203" s="88"/>
    </row>
    <row r="204" spans="2:42" ht="12" customHeight="1">
      <c r="B204" s="182"/>
      <c r="C204" s="182"/>
      <c r="D204" s="182"/>
      <c r="E204" s="182"/>
      <c r="F204" s="179"/>
      <c r="G204" s="179"/>
      <c r="H204" s="179"/>
      <c r="I204" s="179"/>
      <c r="J204" s="179"/>
      <c r="K204" s="179"/>
      <c r="L204" s="179"/>
      <c r="M204" s="179"/>
      <c r="N204" s="179"/>
      <c r="O204" s="181"/>
      <c r="P204" s="103"/>
      <c r="Q204" s="103"/>
      <c r="R204" s="103"/>
      <c r="S204" s="103"/>
      <c r="T204" s="103"/>
      <c r="U204" s="103"/>
      <c r="V204" s="103"/>
      <c r="W204" s="103"/>
      <c r="X204" s="103"/>
      <c r="Y204" s="103"/>
      <c r="Z204" s="103"/>
      <c r="AA204" s="103"/>
      <c r="AB204" s="103"/>
      <c r="AC204" s="103"/>
      <c r="AD204" s="103"/>
      <c r="AE204" s="103"/>
      <c r="AF204" s="103"/>
      <c r="AG204" s="103"/>
      <c r="AH204" s="103"/>
      <c r="AI204" s="103"/>
      <c r="AJ204" s="103"/>
      <c r="AK204" s="105"/>
      <c r="AL204" s="103"/>
      <c r="AM204" s="103"/>
      <c r="AN204" s="103"/>
      <c r="AP204" s="88"/>
    </row>
    <row r="205" spans="2:42" ht="12" customHeight="1">
      <c r="B205" s="182"/>
      <c r="C205" s="182"/>
      <c r="D205" s="182"/>
      <c r="E205" s="182"/>
      <c r="F205" s="179"/>
      <c r="G205" s="179"/>
      <c r="H205" s="179"/>
      <c r="I205" s="179"/>
      <c r="J205" s="179"/>
      <c r="K205" s="179"/>
      <c r="L205" s="179"/>
      <c r="M205" s="179"/>
      <c r="N205" s="179"/>
      <c r="O205" s="181"/>
      <c r="P205" s="103"/>
      <c r="Q205" s="103"/>
      <c r="R205" s="103"/>
      <c r="S205" s="103"/>
      <c r="T205" s="103"/>
      <c r="U205" s="103"/>
      <c r="V205" s="103"/>
      <c r="W205" s="103"/>
      <c r="X205" s="103"/>
      <c r="Y205" s="103"/>
      <c r="Z205" s="103"/>
      <c r="AA205" s="103"/>
      <c r="AB205" s="103"/>
      <c r="AC205" s="103"/>
      <c r="AD205" s="103"/>
      <c r="AE205" s="103"/>
      <c r="AF205" s="103"/>
      <c r="AG205" s="103"/>
      <c r="AH205" s="103"/>
      <c r="AI205" s="103"/>
      <c r="AJ205" s="103"/>
      <c r="AK205" s="105"/>
      <c r="AL205" s="103"/>
      <c r="AM205" s="103"/>
      <c r="AN205" s="103"/>
      <c r="AP205" s="88"/>
    </row>
    <row r="206" spans="2:42" ht="12" customHeight="1">
      <c r="B206" s="182"/>
      <c r="C206" s="182"/>
      <c r="D206" s="182"/>
      <c r="E206" s="182"/>
      <c r="F206" s="179"/>
      <c r="G206" s="179"/>
      <c r="H206" s="179"/>
      <c r="I206" s="179"/>
      <c r="J206" s="179"/>
      <c r="K206" s="179"/>
      <c r="L206" s="179"/>
      <c r="M206" s="179"/>
      <c r="N206" s="179"/>
      <c r="O206" s="181"/>
      <c r="P206" s="103"/>
      <c r="Q206" s="103"/>
      <c r="R206" s="103"/>
      <c r="S206" s="103"/>
      <c r="T206" s="103"/>
      <c r="U206" s="103"/>
      <c r="V206" s="103"/>
      <c r="W206" s="103"/>
      <c r="X206" s="103"/>
      <c r="Y206" s="103"/>
      <c r="Z206" s="103"/>
      <c r="AA206" s="103"/>
      <c r="AB206" s="103"/>
      <c r="AC206" s="103"/>
      <c r="AD206" s="103"/>
      <c r="AE206" s="103"/>
      <c r="AF206" s="103"/>
      <c r="AG206" s="103"/>
      <c r="AH206" s="103"/>
      <c r="AI206" s="103"/>
      <c r="AJ206" s="103"/>
      <c r="AK206" s="105"/>
      <c r="AL206" s="103"/>
      <c r="AM206" s="103"/>
      <c r="AN206" s="103"/>
      <c r="AP206" s="88"/>
    </row>
    <row r="207" spans="2:42" ht="12" customHeight="1">
      <c r="B207" s="182"/>
      <c r="C207" s="182"/>
      <c r="D207" s="182"/>
      <c r="E207" s="182"/>
      <c r="F207" s="179"/>
      <c r="G207" s="179"/>
      <c r="H207" s="179"/>
      <c r="I207" s="179"/>
      <c r="J207" s="179"/>
      <c r="K207" s="179"/>
      <c r="L207" s="179"/>
      <c r="M207" s="179"/>
      <c r="N207" s="179"/>
      <c r="O207" s="181"/>
      <c r="P207" s="103"/>
      <c r="Q207" s="103"/>
      <c r="R207" s="103"/>
      <c r="S207" s="103"/>
      <c r="T207" s="103"/>
      <c r="U207" s="103"/>
      <c r="V207" s="103"/>
      <c r="W207" s="103"/>
      <c r="X207" s="103"/>
      <c r="Y207" s="103"/>
      <c r="Z207" s="103"/>
      <c r="AA207" s="103"/>
      <c r="AB207" s="103"/>
      <c r="AC207" s="103"/>
      <c r="AD207" s="103"/>
      <c r="AE207" s="103"/>
      <c r="AF207" s="103"/>
      <c r="AG207" s="103"/>
      <c r="AH207" s="103"/>
      <c r="AI207" s="103"/>
      <c r="AJ207" s="103"/>
      <c r="AK207" s="105"/>
      <c r="AL207" s="103"/>
      <c r="AM207" s="103"/>
      <c r="AN207" s="103"/>
      <c r="AP207" s="88"/>
    </row>
    <row r="208" spans="2:42" ht="12" customHeight="1">
      <c r="B208" s="182"/>
      <c r="C208" s="182"/>
      <c r="D208" s="182"/>
      <c r="E208" s="182"/>
      <c r="F208" s="179"/>
      <c r="G208" s="179"/>
      <c r="H208" s="179"/>
      <c r="I208" s="179"/>
      <c r="J208" s="179"/>
      <c r="K208" s="179"/>
      <c r="L208" s="179"/>
      <c r="M208" s="179"/>
      <c r="N208" s="179"/>
      <c r="O208" s="103"/>
      <c r="P208" s="103"/>
      <c r="Q208" s="103"/>
      <c r="R208" s="103"/>
      <c r="S208" s="103"/>
      <c r="T208" s="103"/>
      <c r="U208" s="103"/>
      <c r="V208" s="103"/>
      <c r="W208" s="103"/>
      <c r="X208" s="103"/>
      <c r="Y208" s="103"/>
      <c r="Z208" s="103"/>
      <c r="AA208" s="103"/>
      <c r="AB208" s="103"/>
      <c r="AC208" s="103"/>
      <c r="AD208" s="103"/>
      <c r="AE208" s="103"/>
      <c r="AF208" s="103"/>
      <c r="AG208" s="103"/>
      <c r="AH208" s="103"/>
      <c r="AI208" s="103"/>
      <c r="AJ208" s="103"/>
      <c r="AK208" s="105"/>
      <c r="AL208" s="103"/>
      <c r="AM208" s="103"/>
      <c r="AN208" s="103"/>
      <c r="AP208" s="88"/>
    </row>
    <row r="209" spans="2:42" ht="12" customHeight="1">
      <c r="B209" s="182"/>
      <c r="C209" s="182"/>
      <c r="D209" s="182"/>
      <c r="E209" s="182"/>
      <c r="F209" s="179"/>
      <c r="G209" s="179"/>
      <c r="H209" s="179"/>
      <c r="I209" s="179"/>
      <c r="J209" s="179"/>
      <c r="K209" s="179"/>
      <c r="L209" s="179"/>
      <c r="M209" s="179"/>
      <c r="N209" s="179"/>
      <c r="O209" s="103"/>
      <c r="P209" s="103"/>
      <c r="Q209" s="103"/>
      <c r="R209" s="103"/>
      <c r="S209" s="103"/>
      <c r="T209" s="103"/>
      <c r="U209" s="103"/>
      <c r="V209" s="103"/>
      <c r="W209" s="103"/>
      <c r="X209" s="103"/>
      <c r="Y209" s="103"/>
      <c r="Z209" s="103"/>
      <c r="AA209" s="103"/>
      <c r="AB209" s="103"/>
      <c r="AC209" s="103"/>
      <c r="AD209" s="103"/>
      <c r="AE209" s="103"/>
      <c r="AF209" s="103"/>
      <c r="AG209" s="103"/>
      <c r="AH209" s="103"/>
      <c r="AI209" s="103"/>
      <c r="AJ209" s="103"/>
      <c r="AK209" s="105"/>
      <c r="AL209" s="103"/>
      <c r="AM209" s="103"/>
      <c r="AN209" s="103"/>
      <c r="AP209" s="88"/>
    </row>
    <row r="210" spans="2:42" ht="12" customHeight="1">
      <c r="B210" s="182"/>
      <c r="C210" s="182"/>
      <c r="D210" s="182"/>
      <c r="E210" s="182"/>
      <c r="F210" s="181"/>
      <c r="G210" s="181"/>
      <c r="H210" s="181"/>
      <c r="I210" s="181"/>
      <c r="J210" s="181"/>
      <c r="K210" s="181"/>
      <c r="L210" s="181"/>
      <c r="M210" s="181"/>
      <c r="N210" s="181"/>
      <c r="O210" s="103"/>
      <c r="P210" s="103"/>
      <c r="Q210" s="103"/>
      <c r="R210" s="103"/>
      <c r="S210" s="103"/>
      <c r="T210" s="103"/>
      <c r="U210" s="103"/>
      <c r="V210" s="103"/>
      <c r="W210" s="103"/>
      <c r="X210" s="103"/>
      <c r="Y210" s="103"/>
      <c r="Z210" s="103"/>
      <c r="AA210" s="103"/>
      <c r="AB210" s="103"/>
      <c r="AC210" s="103"/>
      <c r="AD210" s="103"/>
      <c r="AE210" s="103"/>
      <c r="AF210" s="103"/>
      <c r="AG210" s="103"/>
      <c r="AH210" s="103"/>
      <c r="AI210" s="103"/>
      <c r="AJ210" s="103"/>
      <c r="AK210" s="105"/>
      <c r="AL210" s="103"/>
      <c r="AM210" s="103"/>
      <c r="AN210" s="103"/>
      <c r="AP210" s="88"/>
    </row>
    <row r="211" spans="2:42" ht="12" customHeight="1">
      <c r="B211" s="182"/>
      <c r="C211" s="182"/>
      <c r="D211" s="182"/>
      <c r="E211" s="182"/>
      <c r="F211" s="181"/>
      <c r="G211" s="181"/>
      <c r="H211" s="181"/>
      <c r="I211" s="181"/>
      <c r="J211" s="181"/>
      <c r="K211" s="181"/>
      <c r="L211" s="181"/>
      <c r="M211" s="181"/>
      <c r="N211" s="181"/>
      <c r="O211" s="103"/>
      <c r="P211" s="103"/>
      <c r="Q211" s="103"/>
      <c r="R211" s="103"/>
      <c r="S211" s="103"/>
      <c r="T211" s="103"/>
      <c r="U211" s="103"/>
      <c r="V211" s="103"/>
      <c r="W211" s="103"/>
      <c r="X211" s="103"/>
      <c r="Y211" s="103"/>
      <c r="Z211" s="103"/>
      <c r="AA211" s="103"/>
      <c r="AB211" s="103"/>
      <c r="AC211" s="103"/>
      <c r="AD211" s="103"/>
      <c r="AE211" s="103"/>
      <c r="AF211" s="103"/>
      <c r="AG211" s="103"/>
      <c r="AH211" s="103"/>
      <c r="AI211" s="103"/>
      <c r="AJ211" s="103"/>
      <c r="AK211" s="105"/>
      <c r="AL211" s="103"/>
      <c r="AM211" s="103"/>
      <c r="AN211" s="103"/>
      <c r="AP211" s="88"/>
    </row>
    <row r="212" spans="2:42" ht="12" customHeight="1">
      <c r="B212" s="182"/>
      <c r="C212" s="182"/>
      <c r="D212" s="182"/>
      <c r="E212" s="182"/>
      <c r="F212" s="181"/>
      <c r="G212" s="181"/>
      <c r="H212" s="181"/>
      <c r="I212" s="181"/>
      <c r="J212" s="181"/>
      <c r="K212" s="181"/>
      <c r="L212" s="181"/>
      <c r="M212" s="181"/>
      <c r="N212" s="181"/>
      <c r="O212" s="103"/>
      <c r="P212" s="103"/>
      <c r="Q212" s="103"/>
      <c r="R212" s="103"/>
      <c r="S212" s="103"/>
      <c r="T212" s="103"/>
      <c r="U212" s="103"/>
      <c r="V212" s="103"/>
      <c r="W212" s="103"/>
      <c r="X212" s="103"/>
      <c r="Y212" s="103"/>
      <c r="Z212" s="103"/>
      <c r="AA212" s="103"/>
      <c r="AB212" s="103"/>
      <c r="AC212" s="103"/>
      <c r="AD212" s="103"/>
      <c r="AE212" s="103"/>
      <c r="AF212" s="103"/>
      <c r="AG212" s="103"/>
      <c r="AH212" s="103"/>
      <c r="AI212" s="103"/>
      <c r="AJ212" s="103"/>
      <c r="AK212" s="105"/>
      <c r="AL212" s="103"/>
      <c r="AM212" s="103"/>
      <c r="AN212" s="103"/>
      <c r="AP212" s="88"/>
    </row>
    <row r="213" spans="2:42" ht="12" customHeight="1">
      <c r="B213" s="182"/>
      <c r="C213" s="182"/>
      <c r="D213" s="182"/>
      <c r="E213" s="182"/>
      <c r="F213" s="181"/>
      <c r="G213" s="181"/>
      <c r="H213" s="181"/>
      <c r="I213" s="181"/>
      <c r="J213" s="181"/>
      <c r="K213" s="181"/>
      <c r="L213" s="181"/>
      <c r="M213" s="181"/>
      <c r="N213" s="181"/>
      <c r="O213" s="103"/>
      <c r="P213" s="103"/>
      <c r="Q213" s="103"/>
      <c r="R213" s="103"/>
      <c r="S213" s="103"/>
      <c r="T213" s="103"/>
      <c r="U213" s="103"/>
      <c r="V213" s="103"/>
      <c r="W213" s="103"/>
      <c r="X213" s="103"/>
      <c r="Y213" s="103"/>
      <c r="Z213" s="103"/>
      <c r="AA213" s="103"/>
      <c r="AB213" s="103"/>
      <c r="AC213" s="103"/>
      <c r="AD213" s="103"/>
      <c r="AE213" s="103"/>
      <c r="AF213" s="103"/>
      <c r="AG213" s="103"/>
      <c r="AH213" s="103"/>
      <c r="AI213" s="103"/>
      <c r="AJ213" s="103"/>
      <c r="AK213" s="105"/>
      <c r="AL213" s="103"/>
      <c r="AM213" s="103"/>
      <c r="AN213" s="103"/>
      <c r="AP213" s="88"/>
    </row>
    <row r="214" spans="2:42" ht="12" customHeight="1">
      <c r="B214" s="182"/>
      <c r="C214" s="182"/>
      <c r="D214" s="182"/>
      <c r="E214" s="182"/>
      <c r="F214" s="181"/>
      <c r="G214" s="181"/>
      <c r="H214" s="181"/>
      <c r="I214" s="181"/>
      <c r="J214" s="181"/>
      <c r="K214" s="181"/>
      <c r="L214" s="181"/>
      <c r="M214" s="181"/>
      <c r="N214" s="181"/>
      <c r="O214" s="103"/>
      <c r="P214" s="103"/>
      <c r="Q214" s="103"/>
      <c r="R214" s="103"/>
      <c r="S214" s="103"/>
      <c r="T214" s="103"/>
      <c r="U214" s="103"/>
      <c r="V214" s="103"/>
      <c r="W214" s="103"/>
      <c r="X214" s="103"/>
      <c r="Y214" s="103"/>
      <c r="Z214" s="103"/>
      <c r="AA214" s="103"/>
      <c r="AB214" s="103"/>
      <c r="AC214" s="103"/>
      <c r="AD214" s="103"/>
      <c r="AE214" s="103"/>
      <c r="AF214" s="103"/>
      <c r="AG214" s="103"/>
      <c r="AH214" s="103"/>
      <c r="AI214" s="103"/>
      <c r="AJ214" s="103"/>
      <c r="AK214" s="105"/>
      <c r="AL214" s="103"/>
      <c r="AM214" s="103"/>
      <c r="AN214" s="103"/>
      <c r="AP214" s="88"/>
    </row>
    <row r="215" spans="2:42" ht="12" customHeight="1">
      <c r="B215" s="182"/>
      <c r="C215" s="182"/>
      <c r="D215" s="182"/>
      <c r="E215" s="182"/>
      <c r="F215" s="181"/>
      <c r="G215" s="181"/>
      <c r="H215" s="181"/>
      <c r="I215" s="181"/>
      <c r="J215" s="181"/>
      <c r="K215" s="181"/>
      <c r="L215" s="181"/>
      <c r="M215" s="181"/>
      <c r="N215" s="181"/>
      <c r="O215" s="103"/>
      <c r="P215" s="103"/>
      <c r="Q215" s="103"/>
      <c r="R215" s="103"/>
      <c r="S215" s="103"/>
      <c r="T215" s="103"/>
      <c r="U215" s="103"/>
      <c r="V215" s="103"/>
      <c r="W215" s="103"/>
      <c r="X215" s="103"/>
      <c r="Y215" s="103"/>
      <c r="Z215" s="103"/>
      <c r="AA215" s="103"/>
      <c r="AB215" s="103"/>
      <c r="AC215" s="103"/>
      <c r="AD215" s="103"/>
      <c r="AE215" s="103"/>
      <c r="AF215" s="103"/>
      <c r="AG215" s="103"/>
      <c r="AH215" s="103"/>
      <c r="AI215" s="103"/>
      <c r="AJ215" s="103"/>
      <c r="AK215" s="105"/>
      <c r="AL215" s="103"/>
      <c r="AM215" s="103"/>
      <c r="AN215" s="103"/>
      <c r="AP215" s="88"/>
    </row>
    <row r="216" spans="2:42" ht="12" customHeight="1">
      <c r="B216" s="182"/>
      <c r="C216" s="182"/>
      <c r="D216" s="182"/>
      <c r="E216" s="182"/>
      <c r="F216" s="181"/>
      <c r="G216" s="181"/>
      <c r="H216" s="181"/>
      <c r="I216" s="181"/>
      <c r="J216" s="181"/>
      <c r="K216" s="181"/>
      <c r="L216" s="181"/>
      <c r="M216" s="181"/>
      <c r="N216" s="181"/>
      <c r="O216" s="103"/>
      <c r="P216" s="103"/>
      <c r="Q216" s="103"/>
      <c r="R216" s="103"/>
      <c r="S216" s="103"/>
      <c r="T216" s="103"/>
      <c r="U216" s="103"/>
      <c r="V216" s="103"/>
      <c r="W216" s="103"/>
      <c r="X216" s="103"/>
      <c r="Y216" s="103"/>
      <c r="Z216" s="103"/>
      <c r="AA216" s="103"/>
      <c r="AB216" s="103"/>
      <c r="AC216" s="103"/>
      <c r="AD216" s="103"/>
      <c r="AE216" s="103"/>
      <c r="AF216" s="103"/>
      <c r="AG216" s="103"/>
      <c r="AH216" s="103"/>
      <c r="AI216" s="103"/>
      <c r="AJ216" s="103"/>
      <c r="AK216" s="105"/>
      <c r="AL216" s="103"/>
      <c r="AM216" s="103"/>
      <c r="AN216" s="103"/>
      <c r="AP216" s="88"/>
    </row>
    <row r="217" spans="2:42" ht="12" customHeight="1">
      <c r="B217" s="182"/>
      <c r="C217" s="182"/>
      <c r="D217" s="182"/>
      <c r="E217" s="182"/>
      <c r="F217" s="181"/>
      <c r="G217" s="181"/>
      <c r="H217" s="181"/>
      <c r="I217" s="181"/>
      <c r="J217" s="181"/>
      <c r="K217" s="181"/>
      <c r="L217" s="181"/>
      <c r="M217" s="181"/>
      <c r="N217" s="181"/>
      <c r="O217" s="103"/>
      <c r="P217" s="103"/>
      <c r="Q217" s="103"/>
      <c r="R217" s="103"/>
      <c r="S217" s="103"/>
      <c r="T217" s="103"/>
      <c r="U217" s="103"/>
      <c r="V217" s="103"/>
      <c r="W217" s="103"/>
      <c r="X217" s="103"/>
      <c r="Y217" s="103"/>
      <c r="Z217" s="103"/>
      <c r="AA217" s="103"/>
      <c r="AB217" s="103"/>
      <c r="AC217" s="103"/>
      <c r="AD217" s="103"/>
      <c r="AE217" s="103"/>
      <c r="AF217" s="103"/>
      <c r="AG217" s="103"/>
      <c r="AH217" s="103"/>
      <c r="AI217" s="103"/>
      <c r="AJ217" s="103"/>
      <c r="AK217" s="105"/>
      <c r="AL217" s="103"/>
      <c r="AM217" s="103"/>
      <c r="AN217" s="103"/>
      <c r="AP217" s="88"/>
    </row>
    <row r="218" spans="2:42" ht="12" customHeight="1">
      <c r="B218" s="182"/>
      <c r="C218" s="182"/>
      <c r="D218" s="182"/>
      <c r="E218" s="182"/>
      <c r="F218" s="181"/>
      <c r="G218" s="181"/>
      <c r="H218" s="181"/>
      <c r="I218" s="181"/>
      <c r="J218" s="181"/>
      <c r="K218" s="181"/>
      <c r="L218" s="181"/>
      <c r="M218" s="181"/>
      <c r="N218" s="181"/>
      <c r="O218" s="103"/>
      <c r="P218" s="103"/>
      <c r="Q218" s="103"/>
      <c r="R218" s="103"/>
      <c r="S218" s="103"/>
      <c r="T218" s="103"/>
      <c r="U218" s="103"/>
      <c r="V218" s="103"/>
      <c r="W218" s="103"/>
      <c r="X218" s="103"/>
      <c r="Y218" s="103"/>
      <c r="Z218" s="103"/>
      <c r="AA218" s="103"/>
      <c r="AB218" s="103"/>
      <c r="AC218" s="103"/>
      <c r="AD218" s="103"/>
      <c r="AE218" s="103"/>
      <c r="AF218" s="103"/>
      <c r="AG218" s="103"/>
      <c r="AH218" s="103"/>
      <c r="AI218" s="103"/>
      <c r="AJ218" s="103"/>
      <c r="AK218" s="105"/>
      <c r="AL218" s="103"/>
      <c r="AM218" s="103"/>
      <c r="AN218" s="103"/>
      <c r="AP218" s="88"/>
    </row>
    <row r="219" spans="2:42" ht="12" customHeight="1">
      <c r="B219" s="182"/>
      <c r="C219" s="182"/>
      <c r="D219" s="182"/>
      <c r="E219" s="182"/>
      <c r="F219" s="181"/>
      <c r="G219" s="181"/>
      <c r="H219" s="181"/>
      <c r="I219" s="181"/>
      <c r="J219" s="181"/>
      <c r="K219" s="181"/>
      <c r="L219" s="181"/>
      <c r="M219" s="181"/>
      <c r="N219" s="181"/>
      <c r="O219" s="103"/>
      <c r="P219" s="103"/>
      <c r="Q219" s="103"/>
      <c r="R219" s="103"/>
      <c r="S219" s="103"/>
      <c r="T219" s="103"/>
      <c r="U219" s="103"/>
      <c r="V219" s="103"/>
      <c r="W219" s="103"/>
      <c r="X219" s="103"/>
      <c r="Y219" s="103"/>
      <c r="Z219" s="103"/>
      <c r="AA219" s="103"/>
      <c r="AB219" s="103"/>
      <c r="AC219" s="103"/>
      <c r="AD219" s="103"/>
      <c r="AE219" s="103"/>
      <c r="AF219" s="103"/>
      <c r="AG219" s="103"/>
      <c r="AH219" s="103"/>
      <c r="AI219" s="103"/>
      <c r="AJ219" s="103"/>
      <c r="AK219" s="105"/>
      <c r="AL219" s="103"/>
      <c r="AM219" s="103"/>
      <c r="AN219" s="103"/>
      <c r="AP219" s="88"/>
    </row>
    <row r="220" spans="2:42" ht="12" customHeight="1">
      <c r="B220" s="182"/>
      <c r="C220" s="182"/>
      <c r="D220" s="182"/>
      <c r="E220" s="182"/>
      <c r="F220" s="181"/>
      <c r="G220" s="181"/>
      <c r="H220" s="181"/>
      <c r="I220" s="181"/>
      <c r="J220" s="181"/>
      <c r="K220" s="181"/>
      <c r="L220" s="181"/>
      <c r="M220" s="181"/>
      <c r="N220" s="181"/>
      <c r="O220" s="103"/>
      <c r="P220" s="103"/>
      <c r="Q220" s="103"/>
      <c r="R220" s="103"/>
      <c r="S220" s="103"/>
      <c r="T220" s="103"/>
      <c r="U220" s="103"/>
      <c r="V220" s="103"/>
      <c r="W220" s="103"/>
      <c r="X220" s="103"/>
      <c r="Y220" s="103"/>
      <c r="Z220" s="103"/>
      <c r="AA220" s="103"/>
      <c r="AB220" s="103"/>
      <c r="AC220" s="103"/>
      <c r="AD220" s="103"/>
      <c r="AE220" s="103"/>
      <c r="AF220" s="103"/>
      <c r="AG220" s="103"/>
      <c r="AH220" s="103"/>
      <c r="AI220" s="103"/>
      <c r="AJ220" s="103"/>
      <c r="AK220" s="105"/>
      <c r="AL220" s="103"/>
      <c r="AM220" s="103"/>
      <c r="AN220" s="103"/>
      <c r="AP220" s="88"/>
    </row>
    <row r="221" spans="2:42" ht="12" customHeight="1">
      <c r="B221" s="182"/>
      <c r="C221" s="182"/>
      <c r="D221" s="182"/>
      <c r="E221" s="182"/>
      <c r="F221" s="181"/>
      <c r="G221" s="181"/>
      <c r="H221" s="181"/>
      <c r="I221" s="181"/>
      <c r="J221" s="181"/>
      <c r="K221" s="181"/>
      <c r="L221" s="181"/>
      <c r="M221" s="181"/>
      <c r="N221" s="181"/>
      <c r="O221" s="103"/>
      <c r="P221" s="103"/>
      <c r="Q221" s="103"/>
      <c r="R221" s="103"/>
      <c r="S221" s="103"/>
      <c r="T221" s="103"/>
      <c r="U221" s="103"/>
      <c r="V221" s="103"/>
      <c r="W221" s="103"/>
      <c r="X221" s="103"/>
      <c r="Y221" s="103"/>
      <c r="Z221" s="103"/>
      <c r="AA221" s="103"/>
      <c r="AB221" s="103"/>
      <c r="AC221" s="103"/>
      <c r="AD221" s="103"/>
      <c r="AE221" s="103"/>
      <c r="AF221" s="103"/>
      <c r="AG221" s="103"/>
      <c r="AH221" s="103"/>
      <c r="AI221" s="103"/>
      <c r="AJ221" s="103"/>
      <c r="AK221" s="105"/>
      <c r="AL221" s="103"/>
      <c r="AM221" s="103"/>
      <c r="AN221" s="103"/>
      <c r="AP221" s="88"/>
    </row>
    <row r="222" spans="2:42" ht="12" customHeight="1">
      <c r="B222" s="182"/>
      <c r="C222" s="182"/>
      <c r="D222" s="182"/>
      <c r="E222" s="182"/>
      <c r="F222" s="181"/>
      <c r="G222" s="181"/>
      <c r="H222" s="181"/>
      <c r="I222" s="181"/>
      <c r="J222" s="181"/>
      <c r="K222" s="181"/>
      <c r="L222" s="181"/>
      <c r="M222" s="181"/>
      <c r="N222" s="181"/>
      <c r="O222" s="103"/>
      <c r="P222" s="103"/>
      <c r="Q222" s="103"/>
      <c r="R222" s="103"/>
      <c r="S222" s="103"/>
      <c r="T222" s="103"/>
      <c r="U222" s="103"/>
      <c r="V222" s="103"/>
      <c r="W222" s="103"/>
      <c r="X222" s="103"/>
      <c r="Y222" s="103"/>
      <c r="Z222" s="103"/>
      <c r="AA222" s="103"/>
      <c r="AB222" s="103"/>
      <c r="AC222" s="103"/>
      <c r="AD222" s="103"/>
      <c r="AE222" s="103"/>
      <c r="AF222" s="103"/>
      <c r="AG222" s="103"/>
      <c r="AH222" s="103"/>
      <c r="AI222" s="103"/>
      <c r="AJ222" s="103"/>
      <c r="AK222" s="105"/>
      <c r="AL222" s="103"/>
      <c r="AM222" s="103"/>
      <c r="AN222" s="103"/>
      <c r="AP222" s="88"/>
    </row>
    <row r="223" spans="2:42" ht="12" customHeight="1">
      <c r="B223" s="182"/>
      <c r="C223" s="182"/>
      <c r="D223" s="182"/>
      <c r="E223" s="182"/>
      <c r="F223" s="181"/>
      <c r="G223" s="181"/>
      <c r="H223" s="181"/>
      <c r="I223" s="181"/>
      <c r="J223" s="181"/>
      <c r="K223" s="181"/>
      <c r="L223" s="181"/>
      <c r="M223" s="181"/>
      <c r="N223" s="181"/>
      <c r="O223" s="103"/>
      <c r="P223" s="103"/>
      <c r="Q223" s="103"/>
      <c r="R223" s="103"/>
      <c r="S223" s="103"/>
      <c r="T223" s="103"/>
      <c r="U223" s="103"/>
      <c r="V223" s="103"/>
      <c r="W223" s="103"/>
      <c r="X223" s="103"/>
      <c r="Y223" s="103"/>
      <c r="Z223" s="103"/>
      <c r="AA223" s="103"/>
      <c r="AB223" s="103"/>
      <c r="AC223" s="103"/>
      <c r="AD223" s="103"/>
      <c r="AE223" s="103"/>
      <c r="AF223" s="103"/>
      <c r="AG223" s="103"/>
      <c r="AH223" s="103"/>
      <c r="AI223" s="103"/>
      <c r="AJ223" s="103"/>
      <c r="AK223" s="105"/>
      <c r="AL223" s="103"/>
      <c r="AM223" s="103"/>
      <c r="AN223" s="103"/>
      <c r="AP223" s="88"/>
    </row>
    <row r="224" spans="2:42" ht="12" customHeight="1">
      <c r="B224" s="182"/>
      <c r="C224" s="182"/>
      <c r="D224" s="182"/>
      <c r="E224" s="182"/>
      <c r="F224" s="181"/>
      <c r="G224" s="181"/>
      <c r="H224" s="181"/>
      <c r="I224" s="181"/>
      <c r="J224" s="181"/>
      <c r="K224" s="181"/>
      <c r="L224" s="181"/>
      <c r="M224" s="181"/>
      <c r="N224" s="181"/>
      <c r="O224" s="103"/>
      <c r="P224" s="103"/>
      <c r="Q224" s="103"/>
      <c r="R224" s="103"/>
      <c r="S224" s="103"/>
      <c r="T224" s="103"/>
      <c r="U224" s="103"/>
      <c r="V224" s="103"/>
      <c r="W224" s="103"/>
      <c r="X224" s="103"/>
      <c r="Y224" s="103"/>
      <c r="Z224" s="103"/>
      <c r="AA224" s="103"/>
      <c r="AB224" s="103"/>
      <c r="AC224" s="103"/>
      <c r="AD224" s="103"/>
      <c r="AE224" s="103"/>
      <c r="AF224" s="103"/>
      <c r="AG224" s="103"/>
      <c r="AH224" s="103"/>
      <c r="AI224" s="103"/>
      <c r="AJ224" s="103"/>
      <c r="AK224" s="105"/>
      <c r="AL224" s="103"/>
      <c r="AM224" s="103"/>
      <c r="AN224" s="103"/>
      <c r="AP224" s="88"/>
    </row>
    <row r="225" spans="2:42" ht="12" customHeight="1">
      <c r="B225" s="182"/>
      <c r="C225" s="182"/>
      <c r="D225" s="182"/>
      <c r="E225" s="182"/>
      <c r="F225" s="181"/>
      <c r="G225" s="181"/>
      <c r="H225" s="181"/>
      <c r="I225" s="181"/>
      <c r="J225" s="181"/>
      <c r="K225" s="181"/>
      <c r="L225" s="181"/>
      <c r="M225" s="181"/>
      <c r="N225" s="181"/>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5"/>
      <c r="AL225" s="103"/>
      <c r="AM225" s="103"/>
      <c r="AN225" s="103"/>
      <c r="AP225" s="88"/>
    </row>
    <row r="226" spans="2:42" ht="12" customHeight="1">
      <c r="B226" s="182"/>
      <c r="C226" s="182"/>
      <c r="D226" s="182"/>
      <c r="E226" s="182"/>
      <c r="F226" s="181"/>
      <c r="G226" s="181"/>
      <c r="H226" s="181"/>
      <c r="I226" s="181"/>
      <c r="J226" s="181"/>
      <c r="K226" s="181"/>
      <c r="L226" s="181"/>
      <c r="M226" s="181"/>
      <c r="N226" s="181"/>
      <c r="O226" s="103"/>
      <c r="P226" s="103"/>
      <c r="Q226" s="103"/>
      <c r="R226" s="103"/>
      <c r="S226" s="103"/>
      <c r="T226" s="103"/>
      <c r="U226" s="103"/>
      <c r="V226" s="103"/>
      <c r="W226" s="103"/>
      <c r="X226" s="103"/>
      <c r="Y226" s="103"/>
      <c r="Z226" s="103"/>
      <c r="AA226" s="103"/>
      <c r="AB226" s="103"/>
      <c r="AC226" s="103"/>
      <c r="AD226" s="103"/>
      <c r="AE226" s="103"/>
      <c r="AF226" s="103"/>
      <c r="AG226" s="103"/>
      <c r="AH226" s="103"/>
      <c r="AI226" s="103"/>
      <c r="AJ226" s="103"/>
      <c r="AK226" s="105"/>
      <c r="AL226" s="103"/>
      <c r="AM226" s="103"/>
      <c r="AN226" s="103"/>
      <c r="AP226" s="88"/>
    </row>
    <row r="227" spans="2:42" ht="12" customHeight="1">
      <c r="B227" s="182"/>
      <c r="C227" s="182"/>
      <c r="D227" s="182"/>
      <c r="E227" s="182"/>
      <c r="F227" s="181"/>
      <c r="G227" s="181"/>
      <c r="H227" s="181"/>
      <c r="I227" s="181"/>
      <c r="J227" s="181"/>
      <c r="K227" s="181"/>
      <c r="L227" s="181"/>
      <c r="M227" s="181"/>
      <c r="N227" s="181"/>
      <c r="O227" s="103"/>
      <c r="P227" s="103"/>
      <c r="Q227" s="103"/>
      <c r="R227" s="103"/>
      <c r="S227" s="103"/>
      <c r="T227" s="103"/>
      <c r="U227" s="103"/>
      <c r="V227" s="103"/>
      <c r="W227" s="103"/>
      <c r="X227" s="103"/>
      <c r="Y227" s="103"/>
      <c r="Z227" s="103"/>
      <c r="AA227" s="103"/>
      <c r="AB227" s="103"/>
      <c r="AC227" s="103"/>
      <c r="AD227" s="103"/>
      <c r="AE227" s="103"/>
      <c r="AF227" s="103"/>
      <c r="AG227" s="103"/>
      <c r="AH227" s="103"/>
      <c r="AI227" s="103"/>
      <c r="AJ227" s="103"/>
      <c r="AK227" s="105"/>
      <c r="AL227" s="103"/>
      <c r="AM227" s="103"/>
      <c r="AN227" s="103"/>
      <c r="AP227" s="88"/>
    </row>
    <row r="228" spans="2:42" ht="12" customHeight="1">
      <c r="B228" s="182"/>
      <c r="C228" s="182"/>
      <c r="D228" s="182"/>
      <c r="E228" s="182"/>
      <c r="F228" s="181"/>
      <c r="G228" s="181"/>
      <c r="H228" s="181"/>
      <c r="I228" s="181"/>
      <c r="J228" s="181"/>
      <c r="K228" s="181"/>
      <c r="L228" s="181"/>
      <c r="M228" s="181"/>
      <c r="N228" s="181"/>
      <c r="O228" s="103"/>
      <c r="P228" s="103"/>
      <c r="Q228" s="103"/>
      <c r="R228" s="103"/>
      <c r="S228" s="103"/>
      <c r="T228" s="103"/>
      <c r="U228" s="103"/>
      <c r="V228" s="103"/>
      <c r="W228" s="103"/>
      <c r="X228" s="103"/>
      <c r="Y228" s="103"/>
      <c r="Z228" s="103"/>
      <c r="AA228" s="103"/>
      <c r="AB228" s="103"/>
      <c r="AC228" s="103"/>
      <c r="AD228" s="103"/>
      <c r="AE228" s="103"/>
      <c r="AF228" s="103"/>
      <c r="AG228" s="103"/>
      <c r="AH228" s="103"/>
      <c r="AI228" s="103"/>
      <c r="AJ228" s="103"/>
      <c r="AK228" s="105"/>
      <c r="AL228" s="103"/>
      <c r="AM228" s="103"/>
      <c r="AN228" s="103"/>
      <c r="AP228" s="88"/>
    </row>
    <row r="229" spans="2:42" ht="12" customHeight="1">
      <c r="B229" s="182"/>
      <c r="C229" s="182"/>
      <c r="D229" s="182"/>
      <c r="E229" s="182"/>
      <c r="F229" s="181"/>
      <c r="G229" s="181"/>
      <c r="H229" s="181"/>
      <c r="I229" s="181"/>
      <c r="J229" s="181"/>
      <c r="K229" s="181"/>
      <c r="L229" s="181"/>
      <c r="M229" s="181"/>
      <c r="N229" s="181"/>
      <c r="O229" s="103"/>
      <c r="P229" s="103"/>
      <c r="Q229" s="103"/>
      <c r="R229" s="103"/>
      <c r="S229" s="103"/>
      <c r="T229" s="103"/>
      <c r="U229" s="103"/>
      <c r="V229" s="103"/>
      <c r="W229" s="103"/>
      <c r="X229" s="103"/>
      <c r="Y229" s="103"/>
      <c r="Z229" s="103"/>
      <c r="AA229" s="103"/>
      <c r="AB229" s="103"/>
      <c r="AC229" s="103"/>
      <c r="AD229" s="103"/>
      <c r="AE229" s="103"/>
      <c r="AF229" s="103"/>
      <c r="AG229" s="103"/>
      <c r="AH229" s="103"/>
      <c r="AI229" s="103"/>
      <c r="AJ229" s="103"/>
      <c r="AK229" s="105"/>
      <c r="AL229" s="103"/>
      <c r="AM229" s="103"/>
      <c r="AN229" s="103"/>
      <c r="AP229" s="88"/>
    </row>
    <row r="230" spans="2:42" ht="12" customHeight="1">
      <c r="B230" s="182"/>
      <c r="C230" s="182"/>
      <c r="D230" s="182"/>
      <c r="E230" s="182"/>
      <c r="F230" s="181"/>
      <c r="G230" s="181"/>
      <c r="H230" s="181"/>
      <c r="I230" s="181"/>
      <c r="J230" s="181"/>
      <c r="K230" s="181"/>
      <c r="L230" s="181"/>
      <c r="M230" s="181"/>
      <c r="N230" s="181"/>
      <c r="O230" s="103"/>
      <c r="P230" s="103"/>
      <c r="Q230" s="103"/>
      <c r="R230" s="103"/>
      <c r="S230" s="103"/>
      <c r="T230" s="103"/>
      <c r="U230" s="103"/>
      <c r="V230" s="103"/>
      <c r="W230" s="103"/>
      <c r="X230" s="103"/>
      <c r="Y230" s="103"/>
      <c r="Z230" s="103"/>
      <c r="AA230" s="103"/>
      <c r="AB230" s="103"/>
      <c r="AC230" s="103"/>
      <c r="AD230" s="103"/>
      <c r="AE230" s="103"/>
      <c r="AF230" s="103"/>
      <c r="AG230" s="103"/>
      <c r="AH230" s="103"/>
      <c r="AI230" s="103"/>
      <c r="AJ230" s="103"/>
      <c r="AK230" s="105"/>
      <c r="AL230" s="103"/>
      <c r="AM230" s="103"/>
      <c r="AN230" s="103"/>
      <c r="AP230" s="88"/>
    </row>
    <row r="231" spans="2:42" ht="12" customHeight="1">
      <c r="B231" s="182"/>
      <c r="C231" s="182"/>
      <c r="D231" s="182"/>
      <c r="E231" s="182"/>
      <c r="F231" s="181"/>
      <c r="G231" s="181"/>
      <c r="H231" s="181"/>
      <c r="I231" s="181"/>
      <c r="J231" s="181"/>
      <c r="K231" s="181"/>
      <c r="L231" s="181"/>
      <c r="M231" s="181"/>
      <c r="N231" s="181"/>
      <c r="O231" s="103"/>
      <c r="P231" s="103"/>
      <c r="Q231" s="103"/>
      <c r="R231" s="103"/>
      <c r="S231" s="103"/>
      <c r="T231" s="103"/>
      <c r="U231" s="103"/>
      <c r="V231" s="103"/>
      <c r="W231" s="103"/>
      <c r="X231" s="103"/>
      <c r="Y231" s="103"/>
      <c r="Z231" s="103"/>
      <c r="AA231" s="103"/>
      <c r="AB231" s="103"/>
      <c r="AC231" s="103"/>
      <c r="AD231" s="103"/>
      <c r="AE231" s="103"/>
      <c r="AF231" s="103"/>
      <c r="AG231" s="103"/>
      <c r="AH231" s="103"/>
      <c r="AI231" s="103"/>
      <c r="AJ231" s="103"/>
      <c r="AK231" s="105"/>
      <c r="AL231" s="103"/>
      <c r="AM231" s="103"/>
      <c r="AN231" s="103"/>
      <c r="AP231" s="88"/>
    </row>
    <row r="232" spans="2:42" ht="12" customHeight="1">
      <c r="B232" s="182"/>
      <c r="C232" s="182"/>
      <c r="D232" s="182"/>
      <c r="E232" s="182"/>
      <c r="F232" s="181"/>
      <c r="G232" s="181"/>
      <c r="H232" s="181"/>
      <c r="I232" s="181"/>
      <c r="J232" s="181"/>
      <c r="K232" s="181"/>
      <c r="L232" s="181"/>
      <c r="M232" s="181"/>
      <c r="N232" s="181"/>
      <c r="O232" s="103"/>
      <c r="P232" s="103"/>
      <c r="Q232" s="103"/>
      <c r="R232" s="103"/>
      <c r="S232" s="103"/>
      <c r="T232" s="103"/>
      <c r="U232" s="103"/>
      <c r="V232" s="103"/>
      <c r="W232" s="103"/>
      <c r="X232" s="103"/>
      <c r="Y232" s="103"/>
      <c r="Z232" s="103"/>
      <c r="AA232" s="103"/>
      <c r="AB232" s="103"/>
      <c r="AC232" s="103"/>
      <c r="AD232" s="103"/>
      <c r="AE232" s="103"/>
      <c r="AF232" s="103"/>
      <c r="AG232" s="103"/>
      <c r="AH232" s="103"/>
      <c r="AI232" s="103"/>
      <c r="AJ232" s="103"/>
      <c r="AK232" s="105"/>
      <c r="AL232" s="103"/>
      <c r="AM232" s="103"/>
      <c r="AN232" s="103"/>
      <c r="AP232" s="88"/>
    </row>
    <row r="233" spans="2:42" ht="12" customHeight="1">
      <c r="B233" s="182"/>
      <c r="C233" s="182"/>
      <c r="D233" s="182"/>
      <c r="E233" s="182"/>
      <c r="F233" s="181"/>
      <c r="G233" s="181"/>
      <c r="H233" s="181"/>
      <c r="I233" s="181"/>
      <c r="J233" s="181"/>
      <c r="K233" s="181"/>
      <c r="L233" s="181"/>
      <c r="M233" s="181"/>
      <c r="N233" s="181"/>
      <c r="O233" s="103"/>
      <c r="P233" s="103"/>
      <c r="Q233" s="103"/>
      <c r="R233" s="103"/>
      <c r="S233" s="103"/>
      <c r="T233" s="103"/>
      <c r="U233" s="103"/>
      <c r="V233" s="103"/>
      <c r="W233" s="103"/>
      <c r="X233" s="103"/>
      <c r="Y233" s="103"/>
      <c r="Z233" s="103"/>
      <c r="AA233" s="103"/>
      <c r="AB233" s="103"/>
      <c r="AC233" s="103"/>
      <c r="AD233" s="103"/>
      <c r="AE233" s="103"/>
      <c r="AF233" s="103"/>
      <c r="AG233" s="103"/>
      <c r="AH233" s="103"/>
      <c r="AI233" s="103"/>
      <c r="AJ233" s="103"/>
      <c r="AK233" s="105"/>
      <c r="AL233" s="103"/>
      <c r="AM233" s="103"/>
      <c r="AN233" s="103"/>
      <c r="AP233" s="88"/>
    </row>
    <row r="234" spans="2:42" ht="12" customHeight="1">
      <c r="B234" s="182"/>
      <c r="C234" s="182"/>
      <c r="D234" s="182"/>
      <c r="E234" s="182"/>
      <c r="F234" s="181"/>
      <c r="G234" s="181"/>
      <c r="H234" s="181"/>
      <c r="I234" s="181"/>
      <c r="J234" s="181"/>
      <c r="K234" s="181"/>
      <c r="L234" s="181"/>
      <c r="M234" s="181"/>
      <c r="N234" s="181"/>
      <c r="O234" s="103"/>
      <c r="P234" s="103"/>
      <c r="Q234" s="103"/>
      <c r="R234" s="103"/>
      <c r="S234" s="103"/>
      <c r="T234" s="103"/>
      <c r="U234" s="103"/>
      <c r="V234" s="103"/>
      <c r="W234" s="103"/>
      <c r="X234" s="103"/>
      <c r="Y234" s="103"/>
      <c r="Z234" s="103"/>
      <c r="AA234" s="103"/>
      <c r="AB234" s="103"/>
      <c r="AC234" s="103"/>
      <c r="AD234" s="103"/>
      <c r="AE234" s="103"/>
      <c r="AF234" s="103"/>
      <c r="AG234" s="103"/>
      <c r="AH234" s="103"/>
      <c r="AI234" s="103"/>
      <c r="AJ234" s="103"/>
      <c r="AK234" s="105"/>
      <c r="AL234" s="103"/>
      <c r="AM234" s="103"/>
      <c r="AN234" s="103"/>
      <c r="AP234" s="88"/>
    </row>
    <row r="235" spans="2:42" ht="12" customHeight="1">
      <c r="B235" s="182"/>
      <c r="C235" s="182"/>
      <c r="D235" s="182"/>
      <c r="E235" s="182"/>
      <c r="F235" s="181"/>
      <c r="G235" s="181"/>
      <c r="H235" s="181"/>
      <c r="I235" s="181"/>
      <c r="J235" s="181"/>
      <c r="K235" s="181"/>
      <c r="L235" s="181"/>
      <c r="M235" s="181"/>
      <c r="N235" s="181"/>
      <c r="O235" s="103"/>
      <c r="P235" s="103"/>
      <c r="Q235" s="103"/>
      <c r="R235" s="103"/>
      <c r="S235" s="103"/>
      <c r="T235" s="103"/>
      <c r="U235" s="103"/>
      <c r="V235" s="103"/>
      <c r="W235" s="103"/>
      <c r="X235" s="103"/>
      <c r="Y235" s="103"/>
      <c r="Z235" s="103"/>
      <c r="AA235" s="103"/>
      <c r="AB235" s="103"/>
      <c r="AC235" s="103"/>
      <c r="AD235" s="103"/>
      <c r="AE235" s="103"/>
      <c r="AF235" s="103"/>
      <c r="AG235" s="103"/>
      <c r="AH235" s="103"/>
      <c r="AI235" s="103"/>
      <c r="AJ235" s="103"/>
      <c r="AK235" s="105"/>
      <c r="AL235" s="103"/>
      <c r="AM235" s="103"/>
      <c r="AN235" s="103"/>
      <c r="AP235" s="88"/>
    </row>
    <row r="236" spans="2:42" ht="12" customHeight="1">
      <c r="B236" s="182"/>
      <c r="C236" s="182"/>
      <c r="D236" s="182"/>
      <c r="E236" s="182"/>
      <c r="F236" s="181"/>
      <c r="G236" s="181"/>
      <c r="H236" s="181"/>
      <c r="I236" s="181"/>
      <c r="J236" s="181"/>
      <c r="K236" s="181"/>
      <c r="L236" s="181"/>
      <c r="M236" s="181"/>
      <c r="N236" s="181"/>
      <c r="O236" s="103"/>
      <c r="P236" s="103"/>
      <c r="Q236" s="103"/>
      <c r="R236" s="103"/>
      <c r="S236" s="103"/>
      <c r="T236" s="103"/>
      <c r="U236" s="103"/>
      <c r="V236" s="103"/>
      <c r="W236" s="103"/>
      <c r="X236" s="103"/>
      <c r="Y236" s="103"/>
      <c r="Z236" s="103"/>
      <c r="AA236" s="103"/>
      <c r="AB236" s="103"/>
      <c r="AC236" s="103"/>
      <c r="AD236" s="103"/>
      <c r="AE236" s="103"/>
      <c r="AF236" s="103"/>
      <c r="AG236" s="103"/>
      <c r="AH236" s="103"/>
      <c r="AI236" s="103"/>
      <c r="AJ236" s="103"/>
      <c r="AK236" s="105"/>
      <c r="AL236" s="103"/>
      <c r="AM236" s="103"/>
      <c r="AN236" s="103"/>
      <c r="AP236" s="88"/>
    </row>
    <row r="237" spans="2:42" ht="12" customHeight="1">
      <c r="B237" s="182"/>
      <c r="C237" s="182"/>
      <c r="D237" s="182"/>
      <c r="E237" s="182"/>
      <c r="F237" s="181"/>
      <c r="G237" s="181"/>
      <c r="H237" s="181"/>
      <c r="I237" s="181"/>
      <c r="J237" s="181"/>
      <c r="K237" s="181"/>
      <c r="L237" s="181"/>
      <c r="M237" s="181"/>
      <c r="N237" s="181"/>
      <c r="O237" s="103"/>
      <c r="P237" s="103"/>
      <c r="Q237" s="103"/>
      <c r="R237" s="103"/>
      <c r="S237" s="103"/>
      <c r="T237" s="103"/>
      <c r="U237" s="103"/>
      <c r="V237" s="103"/>
      <c r="W237" s="103"/>
      <c r="X237" s="103"/>
      <c r="Y237" s="103"/>
      <c r="Z237" s="103"/>
      <c r="AA237" s="103"/>
      <c r="AB237" s="103"/>
      <c r="AC237" s="103"/>
      <c r="AD237" s="103"/>
      <c r="AE237" s="103"/>
      <c r="AF237" s="103"/>
      <c r="AG237" s="103"/>
      <c r="AH237" s="103"/>
      <c r="AI237" s="103"/>
      <c r="AJ237" s="103"/>
      <c r="AK237" s="105"/>
      <c r="AL237" s="103"/>
      <c r="AM237" s="103"/>
      <c r="AN237" s="103"/>
      <c r="AP237" s="88"/>
    </row>
    <row r="238" spans="2:42" ht="12" customHeight="1">
      <c r="F238" s="150"/>
      <c r="G238" s="150"/>
      <c r="H238" s="150"/>
      <c r="I238" s="150"/>
      <c r="J238" s="150"/>
      <c r="K238" s="150"/>
      <c r="L238" s="150"/>
      <c r="M238" s="150"/>
      <c r="N238" s="150"/>
      <c r="AK238" s="105"/>
      <c r="AL238" s="103"/>
      <c r="AM238" s="103"/>
      <c r="AN238" s="103"/>
      <c r="AP238" s="88"/>
    </row>
    <row r="239" spans="2:42" ht="12" customHeight="1">
      <c r="F239" s="150"/>
      <c r="G239" s="150"/>
      <c r="H239" s="150"/>
      <c r="I239" s="150"/>
      <c r="J239" s="150"/>
      <c r="K239" s="150"/>
      <c r="L239" s="150"/>
      <c r="M239" s="150"/>
      <c r="N239" s="150"/>
      <c r="AP239" s="88"/>
    </row>
    <row r="240" spans="2:42" ht="12" customHeight="1">
      <c r="F240" s="150"/>
      <c r="G240" s="150"/>
      <c r="H240" s="150"/>
      <c r="I240" s="150"/>
      <c r="J240" s="150"/>
      <c r="K240" s="150"/>
      <c r="L240" s="150"/>
      <c r="M240" s="150"/>
      <c r="N240" s="150"/>
      <c r="AP240" s="88"/>
    </row>
    <row r="241" spans="2:42" ht="12" customHeight="1">
      <c r="F241" s="150"/>
      <c r="G241" s="150"/>
      <c r="H241" s="150"/>
      <c r="I241" s="150"/>
      <c r="J241" s="150"/>
      <c r="K241" s="150"/>
      <c r="L241" s="150"/>
      <c r="M241" s="150"/>
      <c r="N241" s="150"/>
      <c r="AP241" s="88"/>
    </row>
    <row r="242" spans="2:42" ht="12" customHeight="1">
      <c r="F242" s="150"/>
      <c r="G242" s="150"/>
      <c r="H242" s="150"/>
      <c r="I242" s="150"/>
      <c r="J242" s="150"/>
      <c r="K242" s="150"/>
      <c r="L242" s="150"/>
      <c r="M242" s="150"/>
      <c r="N242" s="150"/>
      <c r="AP242" s="88"/>
    </row>
    <row r="243" spans="2:42" ht="12" customHeight="1">
      <c r="F243" s="150"/>
      <c r="G243" s="150"/>
      <c r="H243" s="150"/>
      <c r="I243" s="150"/>
      <c r="J243" s="150"/>
      <c r="K243" s="150"/>
      <c r="L243" s="150"/>
      <c r="M243" s="150"/>
      <c r="N243" s="150"/>
      <c r="AP243" s="88"/>
    </row>
    <row r="244" spans="2:42" ht="12" customHeight="1">
      <c r="B244" s="88"/>
      <c r="C244" s="88"/>
      <c r="D244" s="88"/>
      <c r="E244" s="88"/>
      <c r="F244" s="150"/>
      <c r="G244" s="150"/>
      <c r="H244" s="150"/>
      <c r="I244" s="150"/>
      <c r="J244" s="150"/>
      <c r="K244" s="150"/>
      <c r="L244" s="150"/>
      <c r="M244" s="150"/>
      <c r="N244" s="150"/>
      <c r="AP244" s="88"/>
    </row>
    <row r="245" spans="2:42" ht="12" customHeight="1">
      <c r="B245" s="88"/>
      <c r="C245" s="88"/>
      <c r="D245" s="88"/>
      <c r="E245" s="88"/>
      <c r="F245" s="150"/>
      <c r="G245" s="150"/>
      <c r="H245" s="150"/>
      <c r="I245" s="150"/>
      <c r="J245" s="150"/>
      <c r="K245" s="150"/>
      <c r="L245" s="150"/>
      <c r="M245" s="150"/>
      <c r="N245" s="150"/>
      <c r="AK245" s="88"/>
      <c r="AP245" s="88"/>
    </row>
    <row r="246" spans="2:42" ht="12" customHeight="1">
      <c r="B246" s="88"/>
      <c r="C246" s="88"/>
      <c r="D246" s="88"/>
      <c r="E246" s="88"/>
      <c r="F246" s="150"/>
      <c r="G246" s="150"/>
      <c r="H246" s="150"/>
      <c r="I246" s="150"/>
      <c r="J246" s="150"/>
      <c r="K246" s="150"/>
      <c r="L246" s="150"/>
      <c r="M246" s="150"/>
      <c r="N246" s="150"/>
      <c r="AK246" s="88"/>
      <c r="AP246" s="88"/>
    </row>
    <row r="247" spans="2:42" ht="12" customHeight="1">
      <c r="B247" s="88"/>
      <c r="C247" s="88"/>
      <c r="D247" s="88"/>
      <c r="E247" s="88"/>
      <c r="F247" s="150"/>
      <c r="G247" s="150"/>
      <c r="H247" s="150"/>
      <c r="I247" s="150"/>
      <c r="J247" s="150"/>
      <c r="K247" s="150"/>
      <c r="L247" s="150"/>
      <c r="M247" s="150"/>
      <c r="N247" s="150"/>
      <c r="AK247" s="88"/>
      <c r="AP247" s="88"/>
    </row>
    <row r="248" spans="2:42" ht="12" customHeight="1">
      <c r="B248" s="88"/>
      <c r="C248" s="88"/>
      <c r="D248" s="88"/>
      <c r="E248" s="88"/>
      <c r="F248" s="150"/>
      <c r="G248" s="150"/>
      <c r="H248" s="150"/>
      <c r="I248" s="150"/>
      <c r="J248" s="150"/>
      <c r="K248" s="150"/>
      <c r="L248" s="150"/>
      <c r="M248" s="150"/>
      <c r="N248" s="150"/>
      <c r="AK248" s="88"/>
      <c r="AP248" s="88"/>
    </row>
    <row r="249" spans="2:42" ht="12" customHeight="1">
      <c r="B249" s="88"/>
      <c r="C249" s="88"/>
      <c r="D249" s="88"/>
      <c r="E249" s="88"/>
      <c r="F249" s="150"/>
      <c r="G249" s="150"/>
      <c r="H249" s="150"/>
      <c r="I249" s="150"/>
      <c r="J249" s="150"/>
      <c r="K249" s="150"/>
      <c r="L249" s="150"/>
      <c r="M249" s="150"/>
      <c r="N249" s="150"/>
      <c r="AK249" s="88"/>
      <c r="AP249" s="88"/>
    </row>
    <row r="250" spans="2:42" ht="12" customHeight="1">
      <c r="B250" s="88"/>
      <c r="C250" s="88"/>
      <c r="D250" s="88"/>
      <c r="E250" s="88"/>
      <c r="F250" s="150"/>
      <c r="G250" s="150"/>
      <c r="H250" s="150"/>
      <c r="I250" s="150"/>
      <c r="J250" s="150"/>
      <c r="K250" s="150"/>
      <c r="L250" s="150"/>
      <c r="M250" s="150"/>
      <c r="N250" s="150"/>
      <c r="AK250" s="88"/>
      <c r="AP250" s="88"/>
    </row>
    <row r="251" spans="2:42" ht="12" customHeight="1">
      <c r="AK251" s="88"/>
      <c r="AP251" s="88"/>
    </row>
  </sheetData>
  <sheetProtection insertRows="0" selectLockedCells="1"/>
  <mergeCells count="654">
    <mergeCell ref="AH113:AJ113"/>
    <mergeCell ref="X114:Z114"/>
    <mergeCell ref="AA114:AD114"/>
    <mergeCell ref="AE114:AG114"/>
    <mergeCell ref="AH114:AJ114"/>
    <mergeCell ref="D113:E113"/>
    <mergeCell ref="S113:T113"/>
    <mergeCell ref="U113:W113"/>
    <mergeCell ref="X113:Z113"/>
    <mergeCell ref="AA113:AD113"/>
    <mergeCell ref="AE113:AG113"/>
    <mergeCell ref="AH111:AJ111"/>
    <mergeCell ref="D112:E112"/>
    <mergeCell ref="S112:T112"/>
    <mergeCell ref="U112:W112"/>
    <mergeCell ref="X112:Z112"/>
    <mergeCell ref="AA112:AD112"/>
    <mergeCell ref="AE112:AG112"/>
    <mergeCell ref="AH112:AJ112"/>
    <mergeCell ref="D111:E111"/>
    <mergeCell ref="S111:T111"/>
    <mergeCell ref="U111:W111"/>
    <mergeCell ref="X111:Z111"/>
    <mergeCell ref="AA111:AD111"/>
    <mergeCell ref="AE111:AG111"/>
    <mergeCell ref="AH109:AJ109"/>
    <mergeCell ref="D110:E110"/>
    <mergeCell ref="S110:T110"/>
    <mergeCell ref="U110:W110"/>
    <mergeCell ref="X110:Z110"/>
    <mergeCell ref="AA110:AD110"/>
    <mergeCell ref="AE110:AG110"/>
    <mergeCell ref="AH110:AJ110"/>
    <mergeCell ref="D109:E109"/>
    <mergeCell ref="S109:T109"/>
    <mergeCell ref="U109:W109"/>
    <mergeCell ref="X109:Z109"/>
    <mergeCell ref="AA109:AD109"/>
    <mergeCell ref="AE109:AG109"/>
    <mergeCell ref="AH107:AJ107"/>
    <mergeCell ref="D108:E108"/>
    <mergeCell ref="S108:T108"/>
    <mergeCell ref="U108:W108"/>
    <mergeCell ref="X108:Z108"/>
    <mergeCell ref="AA108:AD108"/>
    <mergeCell ref="AE108:AG108"/>
    <mergeCell ref="AH108:AJ108"/>
    <mergeCell ref="AE104:AG104"/>
    <mergeCell ref="AH104:AJ104"/>
    <mergeCell ref="F105:R105"/>
    <mergeCell ref="D107:E107"/>
    <mergeCell ref="F107:R107"/>
    <mergeCell ref="S107:T107"/>
    <mergeCell ref="U107:W107"/>
    <mergeCell ref="X107:Z107"/>
    <mergeCell ref="AA107:AD107"/>
    <mergeCell ref="AE107:AG107"/>
    <mergeCell ref="D104:E104"/>
    <mergeCell ref="F104:R104"/>
    <mergeCell ref="S104:T104"/>
    <mergeCell ref="U104:W104"/>
    <mergeCell ref="X104:Z104"/>
    <mergeCell ref="AA104:AD104"/>
    <mergeCell ref="AE102:AG102"/>
    <mergeCell ref="AH102:AJ102"/>
    <mergeCell ref="D103:E103"/>
    <mergeCell ref="F103:R103"/>
    <mergeCell ref="S103:T103"/>
    <mergeCell ref="U103:W103"/>
    <mergeCell ref="X103:Z103"/>
    <mergeCell ref="AA103:AD103"/>
    <mergeCell ref="AE103:AG103"/>
    <mergeCell ref="AH103:AJ103"/>
    <mergeCell ref="D102:E102"/>
    <mergeCell ref="F102:R102"/>
    <mergeCell ref="S102:T102"/>
    <mergeCell ref="U102:W102"/>
    <mergeCell ref="X102:Z102"/>
    <mergeCell ref="AA102:AD102"/>
    <mergeCell ref="AE100:AG100"/>
    <mergeCell ref="AH100:AJ100"/>
    <mergeCell ref="D101:E101"/>
    <mergeCell ref="F101:R101"/>
    <mergeCell ref="S101:T101"/>
    <mergeCell ref="U101:W101"/>
    <mergeCell ref="X101:Z101"/>
    <mergeCell ref="AA101:AD101"/>
    <mergeCell ref="AE101:AG101"/>
    <mergeCell ref="AH101:AJ101"/>
    <mergeCell ref="D100:E100"/>
    <mergeCell ref="F100:R100"/>
    <mergeCell ref="S100:T100"/>
    <mergeCell ref="U100:W100"/>
    <mergeCell ref="X100:Z100"/>
    <mergeCell ref="AA100:AD100"/>
    <mergeCell ref="AE98:AG98"/>
    <mergeCell ref="AH98:AJ98"/>
    <mergeCell ref="D99:E99"/>
    <mergeCell ref="F99:R99"/>
    <mergeCell ref="S99:T99"/>
    <mergeCell ref="U99:W99"/>
    <mergeCell ref="X99:Z99"/>
    <mergeCell ref="AA99:AD99"/>
    <mergeCell ref="AE99:AG99"/>
    <mergeCell ref="AH99:AJ99"/>
    <mergeCell ref="D98:E98"/>
    <mergeCell ref="F98:R98"/>
    <mergeCell ref="S98:T98"/>
    <mergeCell ref="U98:W98"/>
    <mergeCell ref="X98:Z98"/>
    <mergeCell ref="AA98:AD98"/>
    <mergeCell ref="AE95:AG95"/>
    <mergeCell ref="AH95:AJ95"/>
    <mergeCell ref="D97:E97"/>
    <mergeCell ref="F97:R97"/>
    <mergeCell ref="S97:T97"/>
    <mergeCell ref="U97:W97"/>
    <mergeCell ref="X97:Z97"/>
    <mergeCell ref="AA97:AD97"/>
    <mergeCell ref="AE97:AG97"/>
    <mergeCell ref="AH97:AJ97"/>
    <mergeCell ref="D95:E95"/>
    <mergeCell ref="F95:R95"/>
    <mergeCell ref="S95:T95"/>
    <mergeCell ref="U95:W95"/>
    <mergeCell ref="X95:Z95"/>
    <mergeCell ref="AA95:AD95"/>
    <mergeCell ref="AE93:AG93"/>
    <mergeCell ref="AH93:AJ93"/>
    <mergeCell ref="D94:E94"/>
    <mergeCell ref="F94:R94"/>
    <mergeCell ref="S94:T94"/>
    <mergeCell ref="U94:W94"/>
    <mergeCell ref="X94:Z94"/>
    <mergeCell ref="AA94:AD94"/>
    <mergeCell ref="AE94:AG94"/>
    <mergeCell ref="AH94:AJ94"/>
    <mergeCell ref="D93:E93"/>
    <mergeCell ref="F93:R93"/>
    <mergeCell ref="S93:T93"/>
    <mergeCell ref="U93:W93"/>
    <mergeCell ref="X93:Z93"/>
    <mergeCell ref="AA93:AD93"/>
    <mergeCell ref="AE91:AG91"/>
    <mergeCell ref="AH91:AJ91"/>
    <mergeCell ref="D92:E92"/>
    <mergeCell ref="F92:R92"/>
    <mergeCell ref="S92:T92"/>
    <mergeCell ref="U92:W92"/>
    <mergeCell ref="X92:Z92"/>
    <mergeCell ref="AA92:AD92"/>
    <mergeCell ref="AE92:AG92"/>
    <mergeCell ref="AH92:AJ92"/>
    <mergeCell ref="D91:E91"/>
    <mergeCell ref="F91:R91"/>
    <mergeCell ref="S91:T91"/>
    <mergeCell ref="U91:W91"/>
    <mergeCell ref="X91:Z91"/>
    <mergeCell ref="AA91:AD91"/>
    <mergeCell ref="AH89:AJ89"/>
    <mergeCell ref="D90:E90"/>
    <mergeCell ref="F90:R90"/>
    <mergeCell ref="S90:T90"/>
    <mergeCell ref="U90:W90"/>
    <mergeCell ref="X90:Z90"/>
    <mergeCell ref="AA90:AD90"/>
    <mergeCell ref="AE90:AG90"/>
    <mergeCell ref="AH90:AJ90"/>
    <mergeCell ref="AA88:AD88"/>
    <mergeCell ref="AE88:AG88"/>
    <mergeCell ref="AH88:AJ88"/>
    <mergeCell ref="D89:E89"/>
    <mergeCell ref="F89:R89"/>
    <mergeCell ref="S89:T89"/>
    <mergeCell ref="U89:W89"/>
    <mergeCell ref="X89:Z89"/>
    <mergeCell ref="AA89:AD89"/>
    <mergeCell ref="AE89:AG89"/>
    <mergeCell ref="AA85:AD85"/>
    <mergeCell ref="AE85:AG85"/>
    <mergeCell ref="AH85:AJ85"/>
    <mergeCell ref="F86:R86"/>
    <mergeCell ref="F87:R87"/>
    <mergeCell ref="D88:E88"/>
    <mergeCell ref="F88:R88"/>
    <mergeCell ref="S88:T88"/>
    <mergeCell ref="U88:W88"/>
    <mergeCell ref="X88:Z88"/>
    <mergeCell ref="F84:R84"/>
    <mergeCell ref="D85:E85"/>
    <mergeCell ref="F85:R85"/>
    <mergeCell ref="S85:T85"/>
    <mergeCell ref="U85:W85"/>
    <mergeCell ref="X85:Z85"/>
    <mergeCell ref="AE82:AG82"/>
    <mergeCell ref="AH82:AJ82"/>
    <mergeCell ref="D83:E83"/>
    <mergeCell ref="F83:R83"/>
    <mergeCell ref="S83:T83"/>
    <mergeCell ref="U83:W83"/>
    <mergeCell ref="X83:Z83"/>
    <mergeCell ref="AA83:AD83"/>
    <mergeCell ref="AE83:AG83"/>
    <mergeCell ref="AH83:AJ83"/>
    <mergeCell ref="D82:E82"/>
    <mergeCell ref="F82:R82"/>
    <mergeCell ref="S82:T82"/>
    <mergeCell ref="U82:W82"/>
    <mergeCell ref="X82:Z82"/>
    <mergeCell ref="AA82:AD82"/>
    <mergeCell ref="AH80:AJ80"/>
    <mergeCell ref="D81:E81"/>
    <mergeCell ref="F81:R81"/>
    <mergeCell ref="S81:T81"/>
    <mergeCell ref="U81:W81"/>
    <mergeCell ref="X81:Z81"/>
    <mergeCell ref="AA81:AD81"/>
    <mergeCell ref="AE81:AG81"/>
    <mergeCell ref="AH81:AJ81"/>
    <mergeCell ref="AA79:AD79"/>
    <mergeCell ref="AE79:AG79"/>
    <mergeCell ref="AH79:AJ79"/>
    <mergeCell ref="D80:E80"/>
    <mergeCell ref="F80:R80"/>
    <mergeCell ref="S80:T80"/>
    <mergeCell ref="U80:W80"/>
    <mergeCell ref="X80:Z80"/>
    <mergeCell ref="AA80:AD80"/>
    <mergeCell ref="AE80:AG80"/>
    <mergeCell ref="F78:R78"/>
    <mergeCell ref="D79:E79"/>
    <mergeCell ref="F79:R79"/>
    <mergeCell ref="S79:T79"/>
    <mergeCell ref="U79:W79"/>
    <mergeCell ref="X79:Z79"/>
    <mergeCell ref="AE76:AG76"/>
    <mergeCell ref="AH76:AJ76"/>
    <mergeCell ref="D77:E77"/>
    <mergeCell ref="F77:R77"/>
    <mergeCell ref="S77:T77"/>
    <mergeCell ref="U77:W77"/>
    <mergeCell ref="X77:Z77"/>
    <mergeCell ref="AA77:AD77"/>
    <mergeCell ref="AE77:AG77"/>
    <mergeCell ref="AH77:AJ77"/>
    <mergeCell ref="D76:E76"/>
    <mergeCell ref="F76:R76"/>
    <mergeCell ref="S76:T76"/>
    <mergeCell ref="U76:W76"/>
    <mergeCell ref="X76:Z76"/>
    <mergeCell ref="AA76:AD76"/>
    <mergeCell ref="AE74:AG74"/>
    <mergeCell ref="AH74:AJ74"/>
    <mergeCell ref="D75:E75"/>
    <mergeCell ref="F75:R75"/>
    <mergeCell ref="S75:T75"/>
    <mergeCell ref="U75:W75"/>
    <mergeCell ref="X75:Z75"/>
    <mergeCell ref="AA75:AD75"/>
    <mergeCell ref="AE75:AG75"/>
    <mergeCell ref="AH75:AJ75"/>
    <mergeCell ref="D74:E74"/>
    <mergeCell ref="F74:R74"/>
    <mergeCell ref="S74:T74"/>
    <mergeCell ref="U74:W74"/>
    <mergeCell ref="X74:Z74"/>
    <mergeCell ref="AA74:AD74"/>
    <mergeCell ref="AE72:AG72"/>
    <mergeCell ref="AH72:AJ72"/>
    <mergeCell ref="D73:E73"/>
    <mergeCell ref="F73:R73"/>
    <mergeCell ref="S73:T73"/>
    <mergeCell ref="U73:W73"/>
    <mergeCell ref="X73:Z73"/>
    <mergeCell ref="AA73:AD73"/>
    <mergeCell ref="AE73:AG73"/>
    <mergeCell ref="AH73:AJ73"/>
    <mergeCell ref="D72:E72"/>
    <mergeCell ref="F72:R72"/>
    <mergeCell ref="S72:T72"/>
    <mergeCell ref="U72:W72"/>
    <mergeCell ref="X72:Z72"/>
    <mergeCell ref="AA72:AD72"/>
    <mergeCell ref="AE70:AG70"/>
    <mergeCell ref="AH70:AJ70"/>
    <mergeCell ref="D71:E71"/>
    <mergeCell ref="F71:R71"/>
    <mergeCell ref="S71:T71"/>
    <mergeCell ref="U71:W71"/>
    <mergeCell ref="X71:Z71"/>
    <mergeCell ref="AA71:AD71"/>
    <mergeCell ref="AE71:AG71"/>
    <mergeCell ref="AH71:AJ71"/>
    <mergeCell ref="D70:E70"/>
    <mergeCell ref="F70:R70"/>
    <mergeCell ref="S70:T70"/>
    <mergeCell ref="U70:W70"/>
    <mergeCell ref="X70:Z70"/>
    <mergeCell ref="AA70:AD70"/>
    <mergeCell ref="AE68:AG68"/>
    <mergeCell ref="AH68:AJ68"/>
    <mergeCell ref="D69:E69"/>
    <mergeCell ref="F69:R69"/>
    <mergeCell ref="S69:T69"/>
    <mergeCell ref="U69:W69"/>
    <mergeCell ref="X69:Z69"/>
    <mergeCell ref="AA69:AD69"/>
    <mergeCell ref="AE69:AG69"/>
    <mergeCell ref="AH69:AJ69"/>
    <mergeCell ref="D68:E68"/>
    <mergeCell ref="F68:R68"/>
    <mergeCell ref="S68:T68"/>
    <mergeCell ref="U68:W68"/>
    <mergeCell ref="X68:Z68"/>
    <mergeCell ref="AA68:AD68"/>
    <mergeCell ref="AE66:AG66"/>
    <mergeCell ref="AH66:AJ66"/>
    <mergeCell ref="D67:E67"/>
    <mergeCell ref="F67:R67"/>
    <mergeCell ref="S67:T67"/>
    <mergeCell ref="U67:W67"/>
    <mergeCell ref="X67:Z67"/>
    <mergeCell ref="AA67:AD67"/>
    <mergeCell ref="AE67:AG67"/>
    <mergeCell ref="AH67:AJ67"/>
    <mergeCell ref="D66:E66"/>
    <mergeCell ref="F66:R66"/>
    <mergeCell ref="S66:T66"/>
    <mergeCell ref="U66:W66"/>
    <mergeCell ref="X66:Z66"/>
    <mergeCell ref="AA66:AD66"/>
    <mergeCell ref="AE64:AG64"/>
    <mergeCell ref="AH64:AJ64"/>
    <mergeCell ref="D65:E65"/>
    <mergeCell ref="F65:R65"/>
    <mergeCell ref="S65:T65"/>
    <mergeCell ref="U65:W65"/>
    <mergeCell ref="X65:Z65"/>
    <mergeCell ref="AA65:AD65"/>
    <mergeCell ref="AE65:AG65"/>
    <mergeCell ref="AH65:AJ65"/>
    <mergeCell ref="D64:E64"/>
    <mergeCell ref="F64:R64"/>
    <mergeCell ref="S64:T64"/>
    <mergeCell ref="U64:W64"/>
    <mergeCell ref="X64:Z64"/>
    <mergeCell ref="AA64:AD64"/>
    <mergeCell ref="AE62:AG62"/>
    <mergeCell ref="AH62:AJ62"/>
    <mergeCell ref="D63:E63"/>
    <mergeCell ref="F63:R63"/>
    <mergeCell ref="S63:T63"/>
    <mergeCell ref="U63:W63"/>
    <mergeCell ref="X63:Z63"/>
    <mergeCell ref="AA63:AD63"/>
    <mergeCell ref="AE63:AG63"/>
    <mergeCell ref="AH63:AJ63"/>
    <mergeCell ref="D62:E62"/>
    <mergeCell ref="F62:R62"/>
    <mergeCell ref="S62:T62"/>
    <mergeCell ref="U62:W62"/>
    <mergeCell ref="X62:Z62"/>
    <mergeCell ref="AA62:AD62"/>
    <mergeCell ref="AE60:AG60"/>
    <mergeCell ref="AH60:AJ60"/>
    <mergeCell ref="D61:E61"/>
    <mergeCell ref="F61:R61"/>
    <mergeCell ref="S61:T61"/>
    <mergeCell ref="U61:W61"/>
    <mergeCell ref="X61:Z61"/>
    <mergeCell ref="AA61:AD61"/>
    <mergeCell ref="AE61:AG61"/>
    <mergeCell ref="AH61:AJ61"/>
    <mergeCell ref="D60:E60"/>
    <mergeCell ref="F60:R60"/>
    <mergeCell ref="S60:T60"/>
    <mergeCell ref="U60:W60"/>
    <mergeCell ref="X60:Z60"/>
    <mergeCell ref="AA60:AD60"/>
    <mergeCell ref="AE58:AG58"/>
    <mergeCell ref="AH58:AJ58"/>
    <mergeCell ref="D59:E59"/>
    <mergeCell ref="F59:R59"/>
    <mergeCell ref="S59:T59"/>
    <mergeCell ref="U59:W59"/>
    <mergeCell ref="X59:Z59"/>
    <mergeCell ref="AA59:AD59"/>
    <mergeCell ref="AE59:AG59"/>
    <mergeCell ref="AH59:AJ59"/>
    <mergeCell ref="D58:E58"/>
    <mergeCell ref="F58:R58"/>
    <mergeCell ref="S58:T58"/>
    <mergeCell ref="U58:W58"/>
    <mergeCell ref="X58:Z58"/>
    <mergeCell ref="AA58:AD58"/>
    <mergeCell ref="AE56:AG56"/>
    <mergeCell ref="AH56:AJ56"/>
    <mergeCell ref="D57:E57"/>
    <mergeCell ref="F57:R57"/>
    <mergeCell ref="S57:T57"/>
    <mergeCell ref="U57:W57"/>
    <mergeCell ref="X57:Z57"/>
    <mergeCell ref="AA57:AD57"/>
    <mergeCell ref="AE57:AG57"/>
    <mergeCell ref="AH57:AJ57"/>
    <mergeCell ref="D56:E56"/>
    <mergeCell ref="F56:R56"/>
    <mergeCell ref="S56:T56"/>
    <mergeCell ref="U56:W56"/>
    <mergeCell ref="X56:Z56"/>
    <mergeCell ref="AA56:AD56"/>
    <mergeCell ref="AE54:AG54"/>
    <mergeCell ref="AH54:AJ54"/>
    <mergeCell ref="D55:E55"/>
    <mergeCell ref="F55:R55"/>
    <mergeCell ref="S55:T55"/>
    <mergeCell ref="U55:W55"/>
    <mergeCell ref="X55:Z55"/>
    <mergeCell ref="AA55:AD55"/>
    <mergeCell ref="AE55:AG55"/>
    <mergeCell ref="AH55:AJ55"/>
    <mergeCell ref="D54:E54"/>
    <mergeCell ref="F54:R54"/>
    <mergeCell ref="S54:T54"/>
    <mergeCell ref="U54:W54"/>
    <mergeCell ref="X54:Z54"/>
    <mergeCell ref="AA54:AD54"/>
    <mergeCell ref="AE52:AG52"/>
    <mergeCell ref="AH52:AJ52"/>
    <mergeCell ref="D53:E53"/>
    <mergeCell ref="F53:R53"/>
    <mergeCell ref="S53:T53"/>
    <mergeCell ref="U53:W53"/>
    <mergeCell ref="X53:Z53"/>
    <mergeCell ref="AA53:AD53"/>
    <mergeCell ref="AE53:AG53"/>
    <mergeCell ref="AH53:AJ53"/>
    <mergeCell ref="D52:E52"/>
    <mergeCell ref="F52:R52"/>
    <mergeCell ref="S52:T52"/>
    <mergeCell ref="U52:W52"/>
    <mergeCell ref="X52:Z52"/>
    <mergeCell ref="AA52:AD52"/>
    <mergeCell ref="AE50:AG50"/>
    <mergeCell ref="AH50:AJ50"/>
    <mergeCell ref="D51:E51"/>
    <mergeCell ref="F51:R51"/>
    <mergeCell ref="S51:T51"/>
    <mergeCell ref="U51:W51"/>
    <mergeCell ref="X51:Z51"/>
    <mergeCell ref="AA51:AD51"/>
    <mergeCell ref="AE51:AG51"/>
    <mergeCell ref="AH51:AJ51"/>
    <mergeCell ref="D50:E50"/>
    <mergeCell ref="F50:R50"/>
    <mergeCell ref="S50:T50"/>
    <mergeCell ref="U50:W50"/>
    <mergeCell ref="X50:Z50"/>
    <mergeCell ref="AA50:AD50"/>
    <mergeCell ref="AE48:AG48"/>
    <mergeCell ref="AH48:AJ48"/>
    <mergeCell ref="D49:E49"/>
    <mergeCell ref="F49:R49"/>
    <mergeCell ref="S49:T49"/>
    <mergeCell ref="U49:W49"/>
    <mergeCell ref="X49:Z49"/>
    <mergeCell ref="AA49:AD49"/>
    <mergeCell ref="AE49:AG49"/>
    <mergeCell ref="AH49:AJ49"/>
    <mergeCell ref="D48:E48"/>
    <mergeCell ref="F48:R48"/>
    <mergeCell ref="S48:T48"/>
    <mergeCell ref="U48:W48"/>
    <mergeCell ref="X48:Z48"/>
    <mergeCell ref="AA48:AD48"/>
    <mergeCell ref="AE46:AG46"/>
    <mergeCell ref="AH46:AJ46"/>
    <mergeCell ref="D47:E47"/>
    <mergeCell ref="F47:R47"/>
    <mergeCell ref="S47:T47"/>
    <mergeCell ref="U47:W47"/>
    <mergeCell ref="X47:Z47"/>
    <mergeCell ref="AA47:AD47"/>
    <mergeCell ref="AE47:AG47"/>
    <mergeCell ref="AH47:AJ47"/>
    <mergeCell ref="D46:E46"/>
    <mergeCell ref="F46:R46"/>
    <mergeCell ref="S46:T46"/>
    <mergeCell ref="U46:W46"/>
    <mergeCell ref="X46:Z46"/>
    <mergeCell ref="AA46:AD46"/>
    <mergeCell ref="AE44:AG44"/>
    <mergeCell ref="AH44:AJ44"/>
    <mergeCell ref="D45:E45"/>
    <mergeCell ref="F45:R45"/>
    <mergeCell ref="S45:T45"/>
    <mergeCell ref="U45:W45"/>
    <mergeCell ref="X45:Z45"/>
    <mergeCell ref="AA45:AD45"/>
    <mergeCell ref="AE45:AG45"/>
    <mergeCell ref="AH45:AJ45"/>
    <mergeCell ref="D44:E44"/>
    <mergeCell ref="F44:R44"/>
    <mergeCell ref="S44:T44"/>
    <mergeCell ref="U44:W44"/>
    <mergeCell ref="X44:Z44"/>
    <mergeCell ref="AA44:AD44"/>
    <mergeCell ref="AE42:AG42"/>
    <mergeCell ref="AH42:AJ42"/>
    <mergeCell ref="D43:E43"/>
    <mergeCell ref="F43:R43"/>
    <mergeCell ref="S43:T43"/>
    <mergeCell ref="U43:W43"/>
    <mergeCell ref="X43:Z43"/>
    <mergeCell ref="AA43:AD43"/>
    <mergeCell ref="AE43:AG43"/>
    <mergeCell ref="AH43:AJ43"/>
    <mergeCell ref="D42:E42"/>
    <mergeCell ref="F42:R42"/>
    <mergeCell ref="S42:T42"/>
    <mergeCell ref="U42:W42"/>
    <mergeCell ref="X42:Z42"/>
    <mergeCell ref="AA42:AD42"/>
    <mergeCell ref="AH40:AJ40"/>
    <mergeCell ref="D41:E41"/>
    <mergeCell ref="F41:R41"/>
    <mergeCell ref="S41:T41"/>
    <mergeCell ref="U41:W41"/>
    <mergeCell ref="X41:Z41"/>
    <mergeCell ref="AA41:AD41"/>
    <mergeCell ref="AE41:AG41"/>
    <mergeCell ref="AH41:AJ41"/>
    <mergeCell ref="AA39:AD39"/>
    <mergeCell ref="AE39:AG39"/>
    <mergeCell ref="AH39:AJ39"/>
    <mergeCell ref="D40:E40"/>
    <mergeCell ref="F40:R40"/>
    <mergeCell ref="S40:T40"/>
    <mergeCell ref="U40:W40"/>
    <mergeCell ref="X40:Z40"/>
    <mergeCell ref="AA40:AD40"/>
    <mergeCell ref="AE40:AG40"/>
    <mergeCell ref="F38:R38"/>
    <mergeCell ref="X38:Z38"/>
    <mergeCell ref="AA38:AD38"/>
    <mergeCell ref="AE38:AG38"/>
    <mergeCell ref="AH38:AJ38"/>
    <mergeCell ref="D39:E39"/>
    <mergeCell ref="F39:R39"/>
    <mergeCell ref="S39:T39"/>
    <mergeCell ref="U39:W39"/>
    <mergeCell ref="X39:Z39"/>
    <mergeCell ref="AE36:AG36"/>
    <mergeCell ref="AH36:AJ36"/>
    <mergeCell ref="D37:E37"/>
    <mergeCell ref="F37:R37"/>
    <mergeCell ref="S37:T37"/>
    <mergeCell ref="U37:W37"/>
    <mergeCell ref="X37:Z37"/>
    <mergeCell ref="AA37:AD37"/>
    <mergeCell ref="AE37:AG37"/>
    <mergeCell ref="AH37:AJ37"/>
    <mergeCell ref="D36:E36"/>
    <mergeCell ref="F36:R36"/>
    <mergeCell ref="S36:T36"/>
    <mergeCell ref="U36:W36"/>
    <mergeCell ref="X36:Z36"/>
    <mergeCell ref="AA36:AD36"/>
    <mergeCell ref="N34:W34"/>
    <mergeCell ref="X34:AJ34"/>
    <mergeCell ref="N35:W35"/>
    <mergeCell ref="X35:Z35"/>
    <mergeCell ref="AA35:AD35"/>
    <mergeCell ref="AE35:AG35"/>
    <mergeCell ref="AH35:AJ35"/>
    <mergeCell ref="B32:M32"/>
    <mergeCell ref="N32:W32"/>
    <mergeCell ref="X32:AJ32"/>
    <mergeCell ref="B33:M33"/>
    <mergeCell ref="N33:W33"/>
    <mergeCell ref="X33:AJ33"/>
    <mergeCell ref="N29:W29"/>
    <mergeCell ref="X29:AJ29"/>
    <mergeCell ref="N30:W30"/>
    <mergeCell ref="X30:AJ30"/>
    <mergeCell ref="B31:M31"/>
    <mergeCell ref="N31:W31"/>
    <mergeCell ref="X31:AJ31"/>
    <mergeCell ref="X25:AJ26"/>
    <mergeCell ref="C26:U26"/>
    <mergeCell ref="V26:W26"/>
    <mergeCell ref="N27:W27"/>
    <mergeCell ref="X27:AJ27"/>
    <mergeCell ref="N28:W28"/>
    <mergeCell ref="X28:AJ28"/>
    <mergeCell ref="V24:W24"/>
    <mergeCell ref="C25:E25"/>
    <mergeCell ref="K25:L25"/>
    <mergeCell ref="N25:O25"/>
    <mergeCell ref="P25:U25"/>
    <mergeCell ref="V25:W25"/>
    <mergeCell ref="C23:E23"/>
    <mergeCell ref="K23:L23"/>
    <mergeCell ref="N23:O23"/>
    <mergeCell ref="P23:U23"/>
    <mergeCell ref="V23:W23"/>
    <mergeCell ref="X23:AJ24"/>
    <mergeCell ref="C24:E24"/>
    <mergeCell ref="K24:L24"/>
    <mergeCell ref="N24:O24"/>
    <mergeCell ref="P24:U24"/>
    <mergeCell ref="K21:L21"/>
    <mergeCell ref="N21:O21"/>
    <mergeCell ref="P21:U21"/>
    <mergeCell ref="V21:W21"/>
    <mergeCell ref="X21:AJ22"/>
    <mergeCell ref="K22:L22"/>
    <mergeCell ref="N22:O22"/>
    <mergeCell ref="P22:U22"/>
    <mergeCell ref="V22:W22"/>
    <mergeCell ref="K19:L19"/>
    <mergeCell ref="N19:O19"/>
    <mergeCell ref="P19:U19"/>
    <mergeCell ref="V19:W19"/>
    <mergeCell ref="X19:AJ19"/>
    <mergeCell ref="K20:L20"/>
    <mergeCell ref="N20:O20"/>
    <mergeCell ref="P20:U20"/>
    <mergeCell ref="V20:W20"/>
    <mergeCell ref="X20:AJ20"/>
    <mergeCell ref="K17:L17"/>
    <mergeCell ref="N17:O17"/>
    <mergeCell ref="V17:W17"/>
    <mergeCell ref="X17:AJ18"/>
    <mergeCell ref="K18:L18"/>
    <mergeCell ref="N18:O18"/>
    <mergeCell ref="P18:U18"/>
    <mergeCell ref="V18:W18"/>
    <mergeCell ref="B11:AC11"/>
    <mergeCell ref="AD11:AJ11"/>
    <mergeCell ref="B14:V14"/>
    <mergeCell ref="W14:AJ14"/>
    <mergeCell ref="B15:E16"/>
    <mergeCell ref="J15:O16"/>
    <mergeCell ref="P15:W16"/>
    <mergeCell ref="X15:AH16"/>
    <mergeCell ref="AI15:AI16"/>
    <mergeCell ref="AJ15:AJ16"/>
    <mergeCell ref="B1:AJ1"/>
    <mergeCell ref="B2:AJ2"/>
    <mergeCell ref="B3:AJ3"/>
    <mergeCell ref="E5:AG6"/>
    <mergeCell ref="B8:X8"/>
    <mergeCell ref="AD8:AJ8"/>
  </mergeCells>
  <printOptions horizontalCentered="1"/>
  <pageMargins left="0.39370078740157483" right="0.39370078740157483" top="0.59055118110236227" bottom="0.59055118110236227" header="0.19685039370078741" footer="0.19685039370078741"/>
  <pageSetup paperSize="9" scale="60" orientation="landscape" r:id="rId1"/>
  <headerFooter scaleWithDoc="0" alignWithMargins="0"/>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6</vt:i4>
      </vt:variant>
    </vt:vector>
  </HeadingPairs>
  <TitlesOfParts>
    <vt:vector size="9" baseType="lpstr">
      <vt:lpstr>Planilha Referencial</vt:lpstr>
      <vt:lpstr>Cronograma Referencial</vt:lpstr>
      <vt:lpstr>BDI-Serviços </vt:lpstr>
      <vt:lpstr>'Cronograma Referencial'!__xlnm_Print_Area</vt:lpstr>
      <vt:lpstr>'Cronograma Referencial'!__xlnm_Print_Titles</vt:lpstr>
      <vt:lpstr>'BDI-Serviços '!Area_de_impressao</vt:lpstr>
      <vt:lpstr>'Cronograma Referencial'!Area_de_impressao</vt:lpstr>
      <vt:lpstr>'Planilha Referencial'!Area_de_impressao</vt:lpstr>
      <vt:lpstr>'Planilha Referencial'!Titulos_de_impressao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2022-04-01T19:32:07Z</cp:lastPrinted>
  <dcterms:created xsi:type="dcterms:W3CDTF">2022-03-23T17:38:43Z</dcterms:created>
  <dcterms:modified xsi:type="dcterms:W3CDTF">2022-04-01T19:40:24Z</dcterms:modified>
</cp:coreProperties>
</file>